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3"/>
  </bookViews>
  <sheets>
    <sheet name="Feuil2" sheetId="1" r:id="rId1"/>
    <sheet name="Graph1" sheetId="2" r:id="rId2"/>
    <sheet name="Graph2" sheetId="3" r:id="rId3"/>
    <sheet name="Feuil1" sheetId="4" r:id="rId4"/>
  </sheets>
  <definedNames/>
  <calcPr fullCalcOnLoad="1"/>
</workbook>
</file>

<file path=xl/sharedStrings.xml><?xml version="1.0" encoding="utf-8"?>
<sst xmlns="http://schemas.openxmlformats.org/spreadsheetml/2006/main" count="152" uniqueCount="107">
  <si>
    <t>µpas moteurrs Pas à Pas</t>
  </si>
  <si>
    <t>Calcul des données d'entrainement</t>
  </si>
  <si>
    <t>Nb Pas</t>
  </si>
  <si>
    <t>Angle/pas</t>
  </si>
  <si>
    <t>Calcul des Angles</t>
  </si>
  <si>
    <t>°</t>
  </si>
  <si>
    <t>rad</t>
  </si>
  <si>
    <t>Sinus</t>
  </si>
  <si>
    <t>Cosinus</t>
  </si>
  <si>
    <t>Les signes des valeurs sin et cos donnent les Changements de direction</t>
  </si>
  <si>
    <t>valeurs numériques arrondies</t>
  </si>
  <si>
    <t>Signe SIN</t>
  </si>
  <si>
    <t>Signe COS</t>
  </si>
  <si>
    <t>Consigne sin</t>
  </si>
  <si>
    <t>Consigne cos</t>
  </si>
  <si>
    <t>durée impulsions</t>
  </si>
  <si>
    <t>suivi</t>
  </si>
  <si>
    <t>lent</t>
  </si>
  <si>
    <t>rapide</t>
  </si>
  <si>
    <t>R MOS</t>
  </si>
  <si>
    <t>T</t>
  </si>
  <si>
    <t>Cons Cos A</t>
  </si>
  <si>
    <t>Cons Sin A</t>
  </si>
  <si>
    <t xml:space="preserve"> Henry </t>
  </si>
  <si>
    <t>Cablage Moteur</t>
  </si>
  <si>
    <t>P</t>
  </si>
  <si>
    <t xml:space="preserve"> </t>
  </si>
  <si>
    <t>A</t>
  </si>
  <si>
    <t>B</t>
  </si>
  <si>
    <t>C</t>
  </si>
  <si>
    <t>D</t>
  </si>
  <si>
    <t>E</t>
  </si>
  <si>
    <t>F</t>
  </si>
  <si>
    <t>G</t>
  </si>
  <si>
    <t>H</t>
  </si>
  <si>
    <t>unité</t>
  </si>
  <si>
    <t>Unités</t>
  </si>
  <si>
    <t>Nb dents</t>
  </si>
  <si>
    <t>Angle/dent</t>
  </si>
  <si>
    <t>360°/nb Dents</t>
  </si>
  <si>
    <t>Pas/rot moteur</t>
  </si>
  <si>
    <t>Défini constructeur</t>
  </si>
  <si>
    <t>Angle/Pas "</t>
  </si>
  <si>
    <t>"</t>
  </si>
  <si>
    <t>C4*3600/nb pas</t>
  </si>
  <si>
    <t>G4*3600/nb pas</t>
  </si>
  <si>
    <t>Nb µpas/Pas</t>
  </si>
  <si>
    <t>défini dans MGMTII</t>
  </si>
  <si>
    <t>Angle/µPas "</t>
  </si>
  <si>
    <t>C6/nb µpas</t>
  </si>
  <si>
    <t>G6/nb µpas</t>
  </si>
  <si>
    <t>nb µpas/360° axe AR</t>
  </si>
  <si>
    <t>C3*C5*C7</t>
  </si>
  <si>
    <t>G3*G5*G7</t>
  </si>
  <si>
    <t>nb µpas/tour moteur</t>
  </si>
  <si>
    <t>C5*C7</t>
  </si>
  <si>
    <t>G5*G7</t>
  </si>
  <si>
    <t>Durée µpas solaire</t>
  </si>
  <si>
    <t>seconde</t>
  </si>
  <si>
    <t>24*3600/C9</t>
  </si>
  <si>
    <t>Vsid/Vsol</t>
  </si>
  <si>
    <t>Valeur Ephémérides</t>
  </si>
  <si>
    <t>nb µpas/seconde</t>
  </si>
  <si>
    <t>1/C11</t>
  </si>
  <si>
    <t>1/G11</t>
  </si>
  <si>
    <t>Soit en sidéral</t>
  </si>
  <si>
    <t>C13*C12</t>
  </si>
  <si>
    <t>G13*G12</t>
  </si>
  <si>
    <t>Angle parcouru sid</t>
  </si>
  <si>
    <t>"/Sec</t>
  </si>
  <si>
    <t>C8*C14</t>
  </si>
  <si>
    <t>Pas de suivi en Delta</t>
  </si>
  <si>
    <t>angle parcouru sol</t>
  </si>
  <si>
    <t>C13*C8</t>
  </si>
  <si>
    <t>Vit.corr.Av µpas/sec</t>
  </si>
  <si>
    <t>C13/15*18.8 (+3"8/sec)</t>
  </si>
  <si>
    <t>G14/15*3.3 (+3"3/sec)</t>
  </si>
  <si>
    <t>Vit.corr.Ar µpas/sec</t>
  </si>
  <si>
    <t>C13/15*11.2 (-3"8/sec)</t>
  </si>
  <si>
    <t>G14/15*-3.3 (-3"3/sec)</t>
  </si>
  <si>
    <t>Point.lent µpas/sec</t>
  </si>
  <si>
    <t>C13/15*360 (0°1/sec)</t>
  </si>
  <si>
    <t>G14/15*360 (0°1/sec)</t>
  </si>
  <si>
    <t>Point.Rap µpas/sec</t>
  </si>
  <si>
    <t>C13/15*7200 (2°/sec)</t>
  </si>
  <si>
    <t>G14/15*7200 (2°/sec)</t>
  </si>
  <si>
    <t>Moteur Type ECM268-2</t>
  </si>
  <si>
    <t>Cablage parallèle</t>
  </si>
  <si>
    <t>I Ampère</t>
  </si>
  <si>
    <t>Cablage Série</t>
  </si>
  <si>
    <t>R ohm</t>
  </si>
  <si>
    <t>L mH</t>
  </si>
  <si>
    <t>SIMULATION FONCTIONNEMENT MOTEURS</t>
  </si>
  <si>
    <t>Constantes dans Feuil2</t>
  </si>
  <si>
    <t>Moteur Type ECM268-1</t>
  </si>
  <si>
    <t>Moteur Type ECM268-3</t>
  </si>
  <si>
    <t>CHOIX DES MOTEURS</t>
  </si>
  <si>
    <t>CHOIX fait sur feuil1 C3</t>
  </si>
  <si>
    <t>Choix moteur (1,2,3 A)</t>
  </si>
  <si>
    <t>Résistance patte 13</t>
  </si>
  <si>
    <t>Tension d'alimentation</t>
  </si>
  <si>
    <t>En rouge paramètres ajustables manuellement</t>
  </si>
  <si>
    <t>Courant moteur Maxi</t>
  </si>
  <si>
    <t>If</t>
  </si>
  <si>
    <t>Résistance calculée</t>
  </si>
  <si>
    <t>CALCUL MOTORISATION AR</t>
  </si>
  <si>
    <t>CALCUL MOTORISATION DEC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</si>
</sst>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9">
    <font>
      <sz val="10"/>
      <name val="Arial"/>
      <family val="0"/>
    </font>
    <font>
      <sz val="12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4" fillId="4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5" borderId="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0" fontId="6" fillId="3" borderId="11" xfId="0" applyFont="1" applyFill="1" applyBorder="1" applyAlignment="1">
      <alignment/>
    </xf>
    <xf numFmtId="0" fontId="6" fillId="0" borderId="7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12" xfId="0" applyBorder="1" applyAlignment="1">
      <alignment/>
    </xf>
    <xf numFmtId="1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1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/>
    </xf>
    <xf numFmtId="165" fontId="0" fillId="0" borderId="17" xfId="0" applyNumberFormat="1" applyBorder="1" applyAlignment="1">
      <alignment/>
    </xf>
    <xf numFmtId="1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COSINUS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Feuil1!$A$12:$A$524</c:f>
              <c:numCache>
                <c:ptCount val="513"/>
                <c:pt idx="0">
                  <c:v>0</c:v>
                </c:pt>
                <c:pt idx="1">
                  <c:v>0.703125</c:v>
                </c:pt>
                <c:pt idx="2">
                  <c:v>1.40625</c:v>
                </c:pt>
                <c:pt idx="3">
                  <c:v>2.109375</c:v>
                </c:pt>
                <c:pt idx="4">
                  <c:v>2.8125</c:v>
                </c:pt>
                <c:pt idx="5">
                  <c:v>3.515625</c:v>
                </c:pt>
                <c:pt idx="6">
                  <c:v>4.21875</c:v>
                </c:pt>
                <c:pt idx="7">
                  <c:v>4.921875</c:v>
                </c:pt>
                <c:pt idx="8">
                  <c:v>5.625</c:v>
                </c:pt>
                <c:pt idx="9">
                  <c:v>6.328125</c:v>
                </c:pt>
                <c:pt idx="10">
                  <c:v>7.03125</c:v>
                </c:pt>
                <c:pt idx="11">
                  <c:v>7.734375</c:v>
                </c:pt>
                <c:pt idx="12">
                  <c:v>8.4375</c:v>
                </c:pt>
                <c:pt idx="13">
                  <c:v>9.140625</c:v>
                </c:pt>
                <c:pt idx="14">
                  <c:v>9.84375</c:v>
                </c:pt>
                <c:pt idx="15">
                  <c:v>10.546875</c:v>
                </c:pt>
                <c:pt idx="16">
                  <c:v>11.25</c:v>
                </c:pt>
                <c:pt idx="17">
                  <c:v>11.953125</c:v>
                </c:pt>
                <c:pt idx="18">
                  <c:v>12.65625</c:v>
                </c:pt>
                <c:pt idx="19">
                  <c:v>13.359375</c:v>
                </c:pt>
                <c:pt idx="20">
                  <c:v>14.0625</c:v>
                </c:pt>
                <c:pt idx="21">
                  <c:v>14.765625</c:v>
                </c:pt>
                <c:pt idx="22">
                  <c:v>15.46875</c:v>
                </c:pt>
                <c:pt idx="23">
                  <c:v>16.171875</c:v>
                </c:pt>
                <c:pt idx="24">
                  <c:v>16.875</c:v>
                </c:pt>
                <c:pt idx="25">
                  <c:v>17.578125</c:v>
                </c:pt>
                <c:pt idx="26">
                  <c:v>18.28125</c:v>
                </c:pt>
                <c:pt idx="27">
                  <c:v>18.984375</c:v>
                </c:pt>
                <c:pt idx="28">
                  <c:v>19.6875</c:v>
                </c:pt>
                <c:pt idx="29">
                  <c:v>20.390625</c:v>
                </c:pt>
                <c:pt idx="30">
                  <c:v>21.09375</c:v>
                </c:pt>
                <c:pt idx="31">
                  <c:v>21.796875</c:v>
                </c:pt>
                <c:pt idx="32">
                  <c:v>22.5</c:v>
                </c:pt>
                <c:pt idx="33">
                  <c:v>23.203125</c:v>
                </c:pt>
                <c:pt idx="34">
                  <c:v>23.90625</c:v>
                </c:pt>
                <c:pt idx="35">
                  <c:v>24.609375</c:v>
                </c:pt>
                <c:pt idx="36">
                  <c:v>25.3125</c:v>
                </c:pt>
                <c:pt idx="37">
                  <c:v>26.015625</c:v>
                </c:pt>
                <c:pt idx="38">
                  <c:v>26.71875</c:v>
                </c:pt>
                <c:pt idx="39">
                  <c:v>27.421875</c:v>
                </c:pt>
                <c:pt idx="40">
                  <c:v>28.125</c:v>
                </c:pt>
                <c:pt idx="41">
                  <c:v>28.828125</c:v>
                </c:pt>
                <c:pt idx="42">
                  <c:v>29.53125</c:v>
                </c:pt>
                <c:pt idx="43">
                  <c:v>30.234375</c:v>
                </c:pt>
                <c:pt idx="44">
                  <c:v>30.9375</c:v>
                </c:pt>
                <c:pt idx="45">
                  <c:v>31.640625</c:v>
                </c:pt>
                <c:pt idx="46">
                  <c:v>32.34375</c:v>
                </c:pt>
                <c:pt idx="47">
                  <c:v>33.046875</c:v>
                </c:pt>
                <c:pt idx="48">
                  <c:v>33.75</c:v>
                </c:pt>
                <c:pt idx="49">
                  <c:v>34.453125</c:v>
                </c:pt>
                <c:pt idx="50">
                  <c:v>35.15625</c:v>
                </c:pt>
                <c:pt idx="51">
                  <c:v>35.859375</c:v>
                </c:pt>
                <c:pt idx="52">
                  <c:v>36.5625</c:v>
                </c:pt>
                <c:pt idx="53">
                  <c:v>37.265625</c:v>
                </c:pt>
                <c:pt idx="54">
                  <c:v>37.96875</c:v>
                </c:pt>
                <c:pt idx="55">
                  <c:v>38.671875</c:v>
                </c:pt>
                <c:pt idx="56">
                  <c:v>39.375</c:v>
                </c:pt>
                <c:pt idx="57">
                  <c:v>40.078125</c:v>
                </c:pt>
                <c:pt idx="58">
                  <c:v>40.78125</c:v>
                </c:pt>
                <c:pt idx="59">
                  <c:v>41.484375</c:v>
                </c:pt>
                <c:pt idx="60">
                  <c:v>42.1875</c:v>
                </c:pt>
                <c:pt idx="61">
                  <c:v>42.890625</c:v>
                </c:pt>
                <c:pt idx="62">
                  <c:v>43.59375</c:v>
                </c:pt>
                <c:pt idx="63">
                  <c:v>44.296875</c:v>
                </c:pt>
                <c:pt idx="64">
                  <c:v>45</c:v>
                </c:pt>
                <c:pt idx="65">
                  <c:v>45.703125</c:v>
                </c:pt>
                <c:pt idx="66">
                  <c:v>46.40625</c:v>
                </c:pt>
                <c:pt idx="67">
                  <c:v>47.109375</c:v>
                </c:pt>
                <c:pt idx="68">
                  <c:v>47.8125</c:v>
                </c:pt>
                <c:pt idx="69">
                  <c:v>48.515625</c:v>
                </c:pt>
                <c:pt idx="70">
                  <c:v>49.21875</c:v>
                </c:pt>
                <c:pt idx="71">
                  <c:v>49.921875</c:v>
                </c:pt>
                <c:pt idx="72">
                  <c:v>50.625</c:v>
                </c:pt>
                <c:pt idx="73">
                  <c:v>51.328125</c:v>
                </c:pt>
                <c:pt idx="74">
                  <c:v>52.03125</c:v>
                </c:pt>
                <c:pt idx="75">
                  <c:v>52.734375</c:v>
                </c:pt>
                <c:pt idx="76">
                  <c:v>53.4375</c:v>
                </c:pt>
                <c:pt idx="77">
                  <c:v>54.140625</c:v>
                </c:pt>
                <c:pt idx="78">
                  <c:v>54.84375</c:v>
                </c:pt>
                <c:pt idx="79">
                  <c:v>55.546875</c:v>
                </c:pt>
                <c:pt idx="80">
                  <c:v>56.25</c:v>
                </c:pt>
                <c:pt idx="81">
                  <c:v>56.953125</c:v>
                </c:pt>
                <c:pt idx="82">
                  <c:v>57.65625</c:v>
                </c:pt>
                <c:pt idx="83">
                  <c:v>58.359375</c:v>
                </c:pt>
                <c:pt idx="84">
                  <c:v>59.0625</c:v>
                </c:pt>
                <c:pt idx="85">
                  <c:v>59.765625</c:v>
                </c:pt>
                <c:pt idx="86">
                  <c:v>60.46875</c:v>
                </c:pt>
                <c:pt idx="87">
                  <c:v>61.171875</c:v>
                </c:pt>
                <c:pt idx="88">
                  <c:v>61.875</c:v>
                </c:pt>
                <c:pt idx="89">
                  <c:v>62.578125</c:v>
                </c:pt>
                <c:pt idx="90">
                  <c:v>63.28125</c:v>
                </c:pt>
                <c:pt idx="91">
                  <c:v>63.984375</c:v>
                </c:pt>
                <c:pt idx="92">
                  <c:v>64.6875</c:v>
                </c:pt>
                <c:pt idx="93">
                  <c:v>65.390625</c:v>
                </c:pt>
                <c:pt idx="94">
                  <c:v>66.09375</c:v>
                </c:pt>
                <c:pt idx="95">
                  <c:v>66.796875</c:v>
                </c:pt>
                <c:pt idx="96">
                  <c:v>67.5</c:v>
                </c:pt>
                <c:pt idx="97">
                  <c:v>68.203125</c:v>
                </c:pt>
                <c:pt idx="98">
                  <c:v>68.90625</c:v>
                </c:pt>
                <c:pt idx="99">
                  <c:v>69.609375</c:v>
                </c:pt>
                <c:pt idx="100">
                  <c:v>70.3125</c:v>
                </c:pt>
                <c:pt idx="101">
                  <c:v>71.015625</c:v>
                </c:pt>
                <c:pt idx="102">
                  <c:v>71.71875</c:v>
                </c:pt>
                <c:pt idx="103">
                  <c:v>72.421875</c:v>
                </c:pt>
                <c:pt idx="104">
                  <c:v>73.125</c:v>
                </c:pt>
                <c:pt idx="105">
                  <c:v>73.828125</c:v>
                </c:pt>
                <c:pt idx="106">
                  <c:v>74.53125</c:v>
                </c:pt>
                <c:pt idx="107">
                  <c:v>75.234375</c:v>
                </c:pt>
                <c:pt idx="108">
                  <c:v>75.9375</c:v>
                </c:pt>
                <c:pt idx="109">
                  <c:v>76.640625</c:v>
                </c:pt>
                <c:pt idx="110">
                  <c:v>77.34375</c:v>
                </c:pt>
                <c:pt idx="111">
                  <c:v>78.046875</c:v>
                </c:pt>
                <c:pt idx="112">
                  <c:v>78.75</c:v>
                </c:pt>
                <c:pt idx="113">
                  <c:v>79.453125</c:v>
                </c:pt>
                <c:pt idx="114">
                  <c:v>80.15625</c:v>
                </c:pt>
                <c:pt idx="115">
                  <c:v>80.859375</c:v>
                </c:pt>
                <c:pt idx="116">
                  <c:v>81.5625</c:v>
                </c:pt>
                <c:pt idx="117">
                  <c:v>82.265625</c:v>
                </c:pt>
                <c:pt idx="118">
                  <c:v>82.96875</c:v>
                </c:pt>
                <c:pt idx="119">
                  <c:v>83.671875</c:v>
                </c:pt>
                <c:pt idx="120">
                  <c:v>84.375</c:v>
                </c:pt>
                <c:pt idx="121">
                  <c:v>85.078125</c:v>
                </c:pt>
                <c:pt idx="122">
                  <c:v>85.78125</c:v>
                </c:pt>
                <c:pt idx="123">
                  <c:v>86.484375</c:v>
                </c:pt>
                <c:pt idx="124">
                  <c:v>87.1875</c:v>
                </c:pt>
                <c:pt idx="125">
                  <c:v>87.890625</c:v>
                </c:pt>
                <c:pt idx="126">
                  <c:v>88.59375</c:v>
                </c:pt>
                <c:pt idx="127">
                  <c:v>89.296875</c:v>
                </c:pt>
                <c:pt idx="128">
                  <c:v>90</c:v>
                </c:pt>
                <c:pt idx="129">
                  <c:v>90.703125</c:v>
                </c:pt>
                <c:pt idx="130">
                  <c:v>91.40625</c:v>
                </c:pt>
                <c:pt idx="131">
                  <c:v>92.109375</c:v>
                </c:pt>
                <c:pt idx="132">
                  <c:v>92.8125</c:v>
                </c:pt>
                <c:pt idx="133">
                  <c:v>93.515625</c:v>
                </c:pt>
                <c:pt idx="134">
                  <c:v>94.21875</c:v>
                </c:pt>
                <c:pt idx="135">
                  <c:v>94.921875</c:v>
                </c:pt>
                <c:pt idx="136">
                  <c:v>95.625</c:v>
                </c:pt>
                <c:pt idx="137">
                  <c:v>96.328125</c:v>
                </c:pt>
                <c:pt idx="138">
                  <c:v>97.03125</c:v>
                </c:pt>
                <c:pt idx="139">
                  <c:v>97.734375</c:v>
                </c:pt>
                <c:pt idx="140">
                  <c:v>98.4375</c:v>
                </c:pt>
                <c:pt idx="141">
                  <c:v>99.140625</c:v>
                </c:pt>
                <c:pt idx="142">
                  <c:v>99.84375</c:v>
                </c:pt>
                <c:pt idx="143">
                  <c:v>100.546875</c:v>
                </c:pt>
                <c:pt idx="144">
                  <c:v>101.25</c:v>
                </c:pt>
                <c:pt idx="145">
                  <c:v>101.953125</c:v>
                </c:pt>
                <c:pt idx="146">
                  <c:v>102.65625</c:v>
                </c:pt>
                <c:pt idx="147">
                  <c:v>103.359375</c:v>
                </c:pt>
                <c:pt idx="148">
                  <c:v>104.0625</c:v>
                </c:pt>
                <c:pt idx="149">
                  <c:v>104.765625</c:v>
                </c:pt>
                <c:pt idx="150">
                  <c:v>105.46875</c:v>
                </c:pt>
                <c:pt idx="151">
                  <c:v>106.171875</c:v>
                </c:pt>
                <c:pt idx="152">
                  <c:v>106.875</c:v>
                </c:pt>
                <c:pt idx="153">
                  <c:v>107.578125</c:v>
                </c:pt>
                <c:pt idx="154">
                  <c:v>108.28125</c:v>
                </c:pt>
                <c:pt idx="155">
                  <c:v>108.984375</c:v>
                </c:pt>
                <c:pt idx="156">
                  <c:v>109.6875</c:v>
                </c:pt>
                <c:pt idx="157">
                  <c:v>110.390625</c:v>
                </c:pt>
                <c:pt idx="158">
                  <c:v>111.09375</c:v>
                </c:pt>
                <c:pt idx="159">
                  <c:v>111.796875</c:v>
                </c:pt>
                <c:pt idx="160">
                  <c:v>112.5</c:v>
                </c:pt>
                <c:pt idx="161">
                  <c:v>113.203125</c:v>
                </c:pt>
                <c:pt idx="162">
                  <c:v>113.90625</c:v>
                </c:pt>
                <c:pt idx="163">
                  <c:v>114.609375</c:v>
                </c:pt>
                <c:pt idx="164">
                  <c:v>115.3125</c:v>
                </c:pt>
                <c:pt idx="165">
                  <c:v>116.015625</c:v>
                </c:pt>
                <c:pt idx="166">
                  <c:v>116.71875</c:v>
                </c:pt>
                <c:pt idx="167">
                  <c:v>117.421875</c:v>
                </c:pt>
                <c:pt idx="168">
                  <c:v>118.125</c:v>
                </c:pt>
                <c:pt idx="169">
                  <c:v>118.828125</c:v>
                </c:pt>
                <c:pt idx="170">
                  <c:v>119.53125</c:v>
                </c:pt>
                <c:pt idx="171">
                  <c:v>120.234375</c:v>
                </c:pt>
                <c:pt idx="172">
                  <c:v>120.9375</c:v>
                </c:pt>
                <c:pt idx="173">
                  <c:v>121.640625</c:v>
                </c:pt>
                <c:pt idx="174">
                  <c:v>122.34375</c:v>
                </c:pt>
                <c:pt idx="175">
                  <c:v>123.046875</c:v>
                </c:pt>
                <c:pt idx="176">
                  <c:v>123.75</c:v>
                </c:pt>
                <c:pt idx="177">
                  <c:v>124.453125</c:v>
                </c:pt>
                <c:pt idx="178">
                  <c:v>125.15625</c:v>
                </c:pt>
                <c:pt idx="179">
                  <c:v>125.859375</c:v>
                </c:pt>
                <c:pt idx="180">
                  <c:v>126.5625</c:v>
                </c:pt>
                <c:pt idx="181">
                  <c:v>127.265625</c:v>
                </c:pt>
                <c:pt idx="182">
                  <c:v>127.96875</c:v>
                </c:pt>
                <c:pt idx="183">
                  <c:v>128.671875</c:v>
                </c:pt>
                <c:pt idx="184">
                  <c:v>129.375</c:v>
                </c:pt>
                <c:pt idx="185">
                  <c:v>130.078125</c:v>
                </c:pt>
                <c:pt idx="186">
                  <c:v>130.78125</c:v>
                </c:pt>
                <c:pt idx="187">
                  <c:v>131.484375</c:v>
                </c:pt>
                <c:pt idx="188">
                  <c:v>132.1875</c:v>
                </c:pt>
                <c:pt idx="189">
                  <c:v>132.890625</c:v>
                </c:pt>
                <c:pt idx="190">
                  <c:v>133.59375</c:v>
                </c:pt>
                <c:pt idx="191">
                  <c:v>134.296875</c:v>
                </c:pt>
                <c:pt idx="192">
                  <c:v>135</c:v>
                </c:pt>
                <c:pt idx="193">
                  <c:v>135.703125</c:v>
                </c:pt>
                <c:pt idx="194">
                  <c:v>136.40625</c:v>
                </c:pt>
                <c:pt idx="195">
                  <c:v>137.109375</c:v>
                </c:pt>
                <c:pt idx="196">
                  <c:v>137.8125</c:v>
                </c:pt>
                <c:pt idx="197">
                  <c:v>138.515625</c:v>
                </c:pt>
                <c:pt idx="198">
                  <c:v>139.21875</c:v>
                </c:pt>
                <c:pt idx="199">
                  <c:v>139.921875</c:v>
                </c:pt>
                <c:pt idx="200">
                  <c:v>140.625</c:v>
                </c:pt>
                <c:pt idx="201">
                  <c:v>141.328125</c:v>
                </c:pt>
                <c:pt idx="202">
                  <c:v>142.03125</c:v>
                </c:pt>
                <c:pt idx="203">
                  <c:v>142.734375</c:v>
                </c:pt>
                <c:pt idx="204">
                  <c:v>143.4375</c:v>
                </c:pt>
                <c:pt idx="205">
                  <c:v>144.140625</c:v>
                </c:pt>
                <c:pt idx="206">
                  <c:v>144.84375</c:v>
                </c:pt>
                <c:pt idx="207">
                  <c:v>145.546875</c:v>
                </c:pt>
                <c:pt idx="208">
                  <c:v>146.25</c:v>
                </c:pt>
                <c:pt idx="209">
                  <c:v>146.953125</c:v>
                </c:pt>
                <c:pt idx="210">
                  <c:v>147.65625</c:v>
                </c:pt>
                <c:pt idx="211">
                  <c:v>148.359375</c:v>
                </c:pt>
                <c:pt idx="212">
                  <c:v>149.0625</c:v>
                </c:pt>
                <c:pt idx="213">
                  <c:v>149.765625</c:v>
                </c:pt>
                <c:pt idx="214">
                  <c:v>150.46875</c:v>
                </c:pt>
                <c:pt idx="215">
                  <c:v>151.171875</c:v>
                </c:pt>
                <c:pt idx="216">
                  <c:v>151.875</c:v>
                </c:pt>
                <c:pt idx="217">
                  <c:v>152.578125</c:v>
                </c:pt>
                <c:pt idx="218">
                  <c:v>153.28125</c:v>
                </c:pt>
                <c:pt idx="219">
                  <c:v>153.984375</c:v>
                </c:pt>
                <c:pt idx="220">
                  <c:v>154.6875</c:v>
                </c:pt>
                <c:pt idx="221">
                  <c:v>155.390625</c:v>
                </c:pt>
                <c:pt idx="222">
                  <c:v>156.09375</c:v>
                </c:pt>
                <c:pt idx="223">
                  <c:v>156.796875</c:v>
                </c:pt>
                <c:pt idx="224">
                  <c:v>157.5</c:v>
                </c:pt>
                <c:pt idx="225">
                  <c:v>158.203125</c:v>
                </c:pt>
                <c:pt idx="226">
                  <c:v>158.90625</c:v>
                </c:pt>
                <c:pt idx="227">
                  <c:v>159.609375</c:v>
                </c:pt>
                <c:pt idx="228">
                  <c:v>160.3125</c:v>
                </c:pt>
                <c:pt idx="229">
                  <c:v>161.015625</c:v>
                </c:pt>
                <c:pt idx="230">
                  <c:v>161.71875</c:v>
                </c:pt>
                <c:pt idx="231">
                  <c:v>162.421875</c:v>
                </c:pt>
                <c:pt idx="232">
                  <c:v>163.125</c:v>
                </c:pt>
                <c:pt idx="233">
                  <c:v>163.828125</c:v>
                </c:pt>
                <c:pt idx="234">
                  <c:v>164.53125</c:v>
                </c:pt>
                <c:pt idx="235">
                  <c:v>165.234375</c:v>
                </c:pt>
                <c:pt idx="236">
                  <c:v>165.9375</c:v>
                </c:pt>
                <c:pt idx="237">
                  <c:v>166.640625</c:v>
                </c:pt>
                <c:pt idx="238">
                  <c:v>167.34375</c:v>
                </c:pt>
                <c:pt idx="239">
                  <c:v>168.046875</c:v>
                </c:pt>
                <c:pt idx="240">
                  <c:v>168.75</c:v>
                </c:pt>
                <c:pt idx="241">
                  <c:v>169.453125</c:v>
                </c:pt>
                <c:pt idx="242">
                  <c:v>170.15625</c:v>
                </c:pt>
                <c:pt idx="243">
                  <c:v>170.859375</c:v>
                </c:pt>
                <c:pt idx="244">
                  <c:v>171.5625</c:v>
                </c:pt>
                <c:pt idx="245">
                  <c:v>172.265625</c:v>
                </c:pt>
                <c:pt idx="246">
                  <c:v>172.96875</c:v>
                </c:pt>
                <c:pt idx="247">
                  <c:v>173.671875</c:v>
                </c:pt>
                <c:pt idx="248">
                  <c:v>174.375</c:v>
                </c:pt>
                <c:pt idx="249">
                  <c:v>175.078125</c:v>
                </c:pt>
                <c:pt idx="250">
                  <c:v>175.78125</c:v>
                </c:pt>
                <c:pt idx="251">
                  <c:v>176.484375</c:v>
                </c:pt>
                <c:pt idx="252">
                  <c:v>177.1875</c:v>
                </c:pt>
                <c:pt idx="253">
                  <c:v>177.890625</c:v>
                </c:pt>
                <c:pt idx="254">
                  <c:v>178.59375</c:v>
                </c:pt>
                <c:pt idx="255">
                  <c:v>179.296875</c:v>
                </c:pt>
                <c:pt idx="256">
                  <c:v>180</c:v>
                </c:pt>
                <c:pt idx="257">
                  <c:v>180.703125</c:v>
                </c:pt>
                <c:pt idx="258">
                  <c:v>181.40625</c:v>
                </c:pt>
                <c:pt idx="259">
                  <c:v>182.109375</c:v>
                </c:pt>
                <c:pt idx="260">
                  <c:v>182.8125</c:v>
                </c:pt>
                <c:pt idx="261">
                  <c:v>183.515625</c:v>
                </c:pt>
                <c:pt idx="262">
                  <c:v>184.21875</c:v>
                </c:pt>
                <c:pt idx="263">
                  <c:v>184.921875</c:v>
                </c:pt>
                <c:pt idx="264">
                  <c:v>185.625</c:v>
                </c:pt>
                <c:pt idx="265">
                  <c:v>186.328125</c:v>
                </c:pt>
                <c:pt idx="266">
                  <c:v>187.03125</c:v>
                </c:pt>
                <c:pt idx="267">
                  <c:v>187.734375</c:v>
                </c:pt>
                <c:pt idx="268">
                  <c:v>188.4375</c:v>
                </c:pt>
                <c:pt idx="269">
                  <c:v>189.140625</c:v>
                </c:pt>
                <c:pt idx="270">
                  <c:v>189.84375</c:v>
                </c:pt>
                <c:pt idx="271">
                  <c:v>190.546875</c:v>
                </c:pt>
                <c:pt idx="272">
                  <c:v>191.25</c:v>
                </c:pt>
                <c:pt idx="273">
                  <c:v>191.953125</c:v>
                </c:pt>
                <c:pt idx="274">
                  <c:v>192.65625</c:v>
                </c:pt>
                <c:pt idx="275">
                  <c:v>193.359375</c:v>
                </c:pt>
                <c:pt idx="276">
                  <c:v>194.0625</c:v>
                </c:pt>
                <c:pt idx="277">
                  <c:v>194.765625</c:v>
                </c:pt>
                <c:pt idx="278">
                  <c:v>195.46875</c:v>
                </c:pt>
                <c:pt idx="279">
                  <c:v>196.171875</c:v>
                </c:pt>
                <c:pt idx="280">
                  <c:v>196.875</c:v>
                </c:pt>
                <c:pt idx="281">
                  <c:v>197.578125</c:v>
                </c:pt>
                <c:pt idx="282">
                  <c:v>198.28125</c:v>
                </c:pt>
                <c:pt idx="283">
                  <c:v>198.984375</c:v>
                </c:pt>
                <c:pt idx="284">
                  <c:v>199.6875</c:v>
                </c:pt>
                <c:pt idx="285">
                  <c:v>200.390625</c:v>
                </c:pt>
                <c:pt idx="286">
                  <c:v>201.09375</c:v>
                </c:pt>
                <c:pt idx="287">
                  <c:v>201.796875</c:v>
                </c:pt>
                <c:pt idx="288">
                  <c:v>202.5</c:v>
                </c:pt>
                <c:pt idx="289">
                  <c:v>203.203125</c:v>
                </c:pt>
                <c:pt idx="290">
                  <c:v>203.90625</c:v>
                </c:pt>
                <c:pt idx="291">
                  <c:v>204.609375</c:v>
                </c:pt>
                <c:pt idx="292">
                  <c:v>205.3125</c:v>
                </c:pt>
                <c:pt idx="293">
                  <c:v>206.015625</c:v>
                </c:pt>
                <c:pt idx="294">
                  <c:v>206.71875</c:v>
                </c:pt>
                <c:pt idx="295">
                  <c:v>207.421875</c:v>
                </c:pt>
                <c:pt idx="296">
                  <c:v>208.125</c:v>
                </c:pt>
                <c:pt idx="297">
                  <c:v>208.828125</c:v>
                </c:pt>
                <c:pt idx="298">
                  <c:v>209.53125</c:v>
                </c:pt>
                <c:pt idx="299">
                  <c:v>210.234375</c:v>
                </c:pt>
                <c:pt idx="300">
                  <c:v>210.9375</c:v>
                </c:pt>
                <c:pt idx="301">
                  <c:v>211.640625</c:v>
                </c:pt>
                <c:pt idx="302">
                  <c:v>212.34375</c:v>
                </c:pt>
                <c:pt idx="303">
                  <c:v>213.046875</c:v>
                </c:pt>
                <c:pt idx="304">
                  <c:v>213.75</c:v>
                </c:pt>
                <c:pt idx="305">
                  <c:v>214.453125</c:v>
                </c:pt>
                <c:pt idx="306">
                  <c:v>215.15625</c:v>
                </c:pt>
                <c:pt idx="307">
                  <c:v>215.859375</c:v>
                </c:pt>
                <c:pt idx="308">
                  <c:v>216.5625</c:v>
                </c:pt>
                <c:pt idx="309">
                  <c:v>217.265625</c:v>
                </c:pt>
                <c:pt idx="310">
                  <c:v>217.96875</c:v>
                </c:pt>
                <c:pt idx="311">
                  <c:v>218.671875</c:v>
                </c:pt>
                <c:pt idx="312">
                  <c:v>219.375</c:v>
                </c:pt>
                <c:pt idx="313">
                  <c:v>220.078125</c:v>
                </c:pt>
                <c:pt idx="314">
                  <c:v>220.78125</c:v>
                </c:pt>
                <c:pt idx="315">
                  <c:v>221.484375</c:v>
                </c:pt>
                <c:pt idx="316">
                  <c:v>222.1875</c:v>
                </c:pt>
                <c:pt idx="317">
                  <c:v>222.890625</c:v>
                </c:pt>
                <c:pt idx="318">
                  <c:v>223.59375</c:v>
                </c:pt>
                <c:pt idx="319">
                  <c:v>224.296875</c:v>
                </c:pt>
                <c:pt idx="320">
                  <c:v>225</c:v>
                </c:pt>
                <c:pt idx="321">
                  <c:v>225.703125</c:v>
                </c:pt>
                <c:pt idx="322">
                  <c:v>226.40625</c:v>
                </c:pt>
                <c:pt idx="323">
                  <c:v>227.109375</c:v>
                </c:pt>
                <c:pt idx="324">
                  <c:v>227.8125</c:v>
                </c:pt>
                <c:pt idx="325">
                  <c:v>228.515625</c:v>
                </c:pt>
                <c:pt idx="326">
                  <c:v>229.21875</c:v>
                </c:pt>
                <c:pt idx="327">
                  <c:v>229.921875</c:v>
                </c:pt>
                <c:pt idx="328">
                  <c:v>230.625</c:v>
                </c:pt>
                <c:pt idx="329">
                  <c:v>231.328125</c:v>
                </c:pt>
                <c:pt idx="330">
                  <c:v>232.03125</c:v>
                </c:pt>
                <c:pt idx="331">
                  <c:v>232.734375</c:v>
                </c:pt>
                <c:pt idx="332">
                  <c:v>233.4375</c:v>
                </c:pt>
                <c:pt idx="333">
                  <c:v>234.140625</c:v>
                </c:pt>
                <c:pt idx="334">
                  <c:v>234.84375</c:v>
                </c:pt>
                <c:pt idx="335">
                  <c:v>235.546875</c:v>
                </c:pt>
                <c:pt idx="336">
                  <c:v>236.25</c:v>
                </c:pt>
                <c:pt idx="337">
                  <c:v>236.953125</c:v>
                </c:pt>
                <c:pt idx="338">
                  <c:v>237.65625</c:v>
                </c:pt>
                <c:pt idx="339">
                  <c:v>238.359375</c:v>
                </c:pt>
                <c:pt idx="340">
                  <c:v>239.0625</c:v>
                </c:pt>
                <c:pt idx="341">
                  <c:v>239.765625</c:v>
                </c:pt>
                <c:pt idx="342">
                  <c:v>240.46875</c:v>
                </c:pt>
                <c:pt idx="343">
                  <c:v>241.171875</c:v>
                </c:pt>
                <c:pt idx="344">
                  <c:v>241.875</c:v>
                </c:pt>
                <c:pt idx="345">
                  <c:v>242.578125</c:v>
                </c:pt>
                <c:pt idx="346">
                  <c:v>243.28125</c:v>
                </c:pt>
                <c:pt idx="347">
                  <c:v>243.984375</c:v>
                </c:pt>
                <c:pt idx="348">
                  <c:v>244.6875</c:v>
                </c:pt>
                <c:pt idx="349">
                  <c:v>245.390625</c:v>
                </c:pt>
                <c:pt idx="350">
                  <c:v>246.09375</c:v>
                </c:pt>
                <c:pt idx="351">
                  <c:v>246.796875</c:v>
                </c:pt>
                <c:pt idx="352">
                  <c:v>247.5</c:v>
                </c:pt>
                <c:pt idx="353">
                  <c:v>248.203125</c:v>
                </c:pt>
                <c:pt idx="354">
                  <c:v>248.90625</c:v>
                </c:pt>
                <c:pt idx="355">
                  <c:v>249.609375</c:v>
                </c:pt>
                <c:pt idx="356">
                  <c:v>250.3125</c:v>
                </c:pt>
                <c:pt idx="357">
                  <c:v>251.015625</c:v>
                </c:pt>
                <c:pt idx="358">
                  <c:v>251.71875</c:v>
                </c:pt>
                <c:pt idx="359">
                  <c:v>252.421875</c:v>
                </c:pt>
                <c:pt idx="360">
                  <c:v>253.125</c:v>
                </c:pt>
                <c:pt idx="361">
                  <c:v>253.828125</c:v>
                </c:pt>
                <c:pt idx="362">
                  <c:v>254.53125</c:v>
                </c:pt>
                <c:pt idx="363">
                  <c:v>255.234375</c:v>
                </c:pt>
                <c:pt idx="364">
                  <c:v>255.9375</c:v>
                </c:pt>
                <c:pt idx="365">
                  <c:v>256.640625</c:v>
                </c:pt>
                <c:pt idx="366">
                  <c:v>257.34375</c:v>
                </c:pt>
                <c:pt idx="367">
                  <c:v>258.046875</c:v>
                </c:pt>
                <c:pt idx="368">
                  <c:v>258.75</c:v>
                </c:pt>
                <c:pt idx="369">
                  <c:v>259.453125</c:v>
                </c:pt>
                <c:pt idx="370">
                  <c:v>260.15625</c:v>
                </c:pt>
                <c:pt idx="371">
                  <c:v>260.859375</c:v>
                </c:pt>
                <c:pt idx="372">
                  <c:v>261.5625</c:v>
                </c:pt>
                <c:pt idx="373">
                  <c:v>262.265625</c:v>
                </c:pt>
                <c:pt idx="374">
                  <c:v>262.96875</c:v>
                </c:pt>
                <c:pt idx="375">
                  <c:v>263.671875</c:v>
                </c:pt>
                <c:pt idx="376">
                  <c:v>264.375</c:v>
                </c:pt>
                <c:pt idx="377">
                  <c:v>265.078125</c:v>
                </c:pt>
                <c:pt idx="378">
                  <c:v>265.78125</c:v>
                </c:pt>
                <c:pt idx="379">
                  <c:v>266.484375</c:v>
                </c:pt>
                <c:pt idx="380">
                  <c:v>267.1875</c:v>
                </c:pt>
                <c:pt idx="381">
                  <c:v>267.890625</c:v>
                </c:pt>
                <c:pt idx="382">
                  <c:v>268.59375</c:v>
                </c:pt>
                <c:pt idx="383">
                  <c:v>269.296875</c:v>
                </c:pt>
                <c:pt idx="384">
                  <c:v>270</c:v>
                </c:pt>
                <c:pt idx="385">
                  <c:v>270.703125</c:v>
                </c:pt>
                <c:pt idx="386">
                  <c:v>271.40625</c:v>
                </c:pt>
                <c:pt idx="387">
                  <c:v>272.109375</c:v>
                </c:pt>
                <c:pt idx="388">
                  <c:v>272.8125</c:v>
                </c:pt>
                <c:pt idx="389">
                  <c:v>273.515625</c:v>
                </c:pt>
                <c:pt idx="390">
                  <c:v>274.21875</c:v>
                </c:pt>
                <c:pt idx="391">
                  <c:v>274.921875</c:v>
                </c:pt>
                <c:pt idx="392">
                  <c:v>275.625</c:v>
                </c:pt>
                <c:pt idx="393">
                  <c:v>276.328125</c:v>
                </c:pt>
                <c:pt idx="394">
                  <c:v>277.03125</c:v>
                </c:pt>
                <c:pt idx="395">
                  <c:v>277.734375</c:v>
                </c:pt>
                <c:pt idx="396">
                  <c:v>278.4375</c:v>
                </c:pt>
                <c:pt idx="397">
                  <c:v>279.140625</c:v>
                </c:pt>
                <c:pt idx="398">
                  <c:v>279.84375</c:v>
                </c:pt>
                <c:pt idx="399">
                  <c:v>280.546875</c:v>
                </c:pt>
                <c:pt idx="400">
                  <c:v>281.25</c:v>
                </c:pt>
                <c:pt idx="401">
                  <c:v>281.953125</c:v>
                </c:pt>
                <c:pt idx="402">
                  <c:v>282.65625</c:v>
                </c:pt>
                <c:pt idx="403">
                  <c:v>283.359375</c:v>
                </c:pt>
                <c:pt idx="404">
                  <c:v>284.0625</c:v>
                </c:pt>
                <c:pt idx="405">
                  <c:v>284.765625</c:v>
                </c:pt>
                <c:pt idx="406">
                  <c:v>285.46875</c:v>
                </c:pt>
                <c:pt idx="407">
                  <c:v>286.171875</c:v>
                </c:pt>
                <c:pt idx="408">
                  <c:v>286.875</c:v>
                </c:pt>
                <c:pt idx="409">
                  <c:v>287.578125</c:v>
                </c:pt>
                <c:pt idx="410">
                  <c:v>288.28125</c:v>
                </c:pt>
                <c:pt idx="411">
                  <c:v>288.984375</c:v>
                </c:pt>
                <c:pt idx="412">
                  <c:v>289.6875</c:v>
                </c:pt>
                <c:pt idx="413">
                  <c:v>290.390625</c:v>
                </c:pt>
                <c:pt idx="414">
                  <c:v>291.09375</c:v>
                </c:pt>
                <c:pt idx="415">
                  <c:v>291.796875</c:v>
                </c:pt>
                <c:pt idx="416">
                  <c:v>292.5</c:v>
                </c:pt>
                <c:pt idx="417">
                  <c:v>293.203125</c:v>
                </c:pt>
                <c:pt idx="418">
                  <c:v>293.90625</c:v>
                </c:pt>
                <c:pt idx="419">
                  <c:v>294.609375</c:v>
                </c:pt>
                <c:pt idx="420">
                  <c:v>295.3125</c:v>
                </c:pt>
                <c:pt idx="421">
                  <c:v>296.015625</c:v>
                </c:pt>
                <c:pt idx="422">
                  <c:v>296.71875</c:v>
                </c:pt>
                <c:pt idx="423">
                  <c:v>297.421875</c:v>
                </c:pt>
                <c:pt idx="424">
                  <c:v>298.125</c:v>
                </c:pt>
                <c:pt idx="425">
                  <c:v>298.828125</c:v>
                </c:pt>
                <c:pt idx="426">
                  <c:v>299.53125</c:v>
                </c:pt>
                <c:pt idx="427">
                  <c:v>300.234375</c:v>
                </c:pt>
                <c:pt idx="428">
                  <c:v>300.9375</c:v>
                </c:pt>
                <c:pt idx="429">
                  <c:v>301.640625</c:v>
                </c:pt>
                <c:pt idx="430">
                  <c:v>302.34375</c:v>
                </c:pt>
                <c:pt idx="431">
                  <c:v>303.046875</c:v>
                </c:pt>
                <c:pt idx="432">
                  <c:v>303.75</c:v>
                </c:pt>
                <c:pt idx="433">
                  <c:v>304.453125</c:v>
                </c:pt>
                <c:pt idx="434">
                  <c:v>305.15625</c:v>
                </c:pt>
                <c:pt idx="435">
                  <c:v>305.859375</c:v>
                </c:pt>
                <c:pt idx="436">
                  <c:v>306.5625</c:v>
                </c:pt>
                <c:pt idx="437">
                  <c:v>307.265625</c:v>
                </c:pt>
                <c:pt idx="438">
                  <c:v>307.96875</c:v>
                </c:pt>
                <c:pt idx="439">
                  <c:v>308.671875</c:v>
                </c:pt>
                <c:pt idx="440">
                  <c:v>309.375</c:v>
                </c:pt>
                <c:pt idx="441">
                  <c:v>310.078125</c:v>
                </c:pt>
                <c:pt idx="442">
                  <c:v>310.78125</c:v>
                </c:pt>
                <c:pt idx="443">
                  <c:v>311.484375</c:v>
                </c:pt>
                <c:pt idx="444">
                  <c:v>312.1875</c:v>
                </c:pt>
                <c:pt idx="445">
                  <c:v>312.890625</c:v>
                </c:pt>
                <c:pt idx="446">
                  <c:v>313.59375</c:v>
                </c:pt>
                <c:pt idx="447">
                  <c:v>314.296875</c:v>
                </c:pt>
                <c:pt idx="448">
                  <c:v>315</c:v>
                </c:pt>
                <c:pt idx="449">
                  <c:v>315.703125</c:v>
                </c:pt>
                <c:pt idx="450">
                  <c:v>316.40625</c:v>
                </c:pt>
                <c:pt idx="451">
                  <c:v>317.109375</c:v>
                </c:pt>
                <c:pt idx="452">
                  <c:v>317.8125</c:v>
                </c:pt>
                <c:pt idx="453">
                  <c:v>318.515625</c:v>
                </c:pt>
                <c:pt idx="454">
                  <c:v>319.21875</c:v>
                </c:pt>
                <c:pt idx="455">
                  <c:v>319.921875</c:v>
                </c:pt>
                <c:pt idx="456">
                  <c:v>320.625</c:v>
                </c:pt>
                <c:pt idx="457">
                  <c:v>321.328125</c:v>
                </c:pt>
                <c:pt idx="458">
                  <c:v>322.03125</c:v>
                </c:pt>
                <c:pt idx="459">
                  <c:v>322.734375</c:v>
                </c:pt>
                <c:pt idx="460">
                  <c:v>323.4375</c:v>
                </c:pt>
                <c:pt idx="461">
                  <c:v>324.140625</c:v>
                </c:pt>
                <c:pt idx="462">
                  <c:v>324.84375</c:v>
                </c:pt>
                <c:pt idx="463">
                  <c:v>325.546875</c:v>
                </c:pt>
                <c:pt idx="464">
                  <c:v>326.25</c:v>
                </c:pt>
                <c:pt idx="465">
                  <c:v>326.953125</c:v>
                </c:pt>
                <c:pt idx="466">
                  <c:v>327.65625</c:v>
                </c:pt>
                <c:pt idx="467">
                  <c:v>328.359375</c:v>
                </c:pt>
                <c:pt idx="468">
                  <c:v>329.0625</c:v>
                </c:pt>
                <c:pt idx="469">
                  <c:v>329.765625</c:v>
                </c:pt>
                <c:pt idx="470">
                  <c:v>330.46875</c:v>
                </c:pt>
                <c:pt idx="471">
                  <c:v>331.171875</c:v>
                </c:pt>
                <c:pt idx="472">
                  <c:v>331.875</c:v>
                </c:pt>
                <c:pt idx="473">
                  <c:v>332.578125</c:v>
                </c:pt>
                <c:pt idx="474">
                  <c:v>333.28125</c:v>
                </c:pt>
                <c:pt idx="475">
                  <c:v>333.984375</c:v>
                </c:pt>
                <c:pt idx="476">
                  <c:v>334.6875</c:v>
                </c:pt>
                <c:pt idx="477">
                  <c:v>335.390625</c:v>
                </c:pt>
                <c:pt idx="478">
                  <c:v>336.09375</c:v>
                </c:pt>
                <c:pt idx="479">
                  <c:v>336.796875</c:v>
                </c:pt>
                <c:pt idx="480">
                  <c:v>337.5</c:v>
                </c:pt>
                <c:pt idx="481">
                  <c:v>338.203125</c:v>
                </c:pt>
                <c:pt idx="482">
                  <c:v>338.90625</c:v>
                </c:pt>
                <c:pt idx="483">
                  <c:v>339.609375</c:v>
                </c:pt>
                <c:pt idx="484">
                  <c:v>340.3125</c:v>
                </c:pt>
                <c:pt idx="485">
                  <c:v>341.015625</c:v>
                </c:pt>
                <c:pt idx="486">
                  <c:v>341.71875</c:v>
                </c:pt>
                <c:pt idx="487">
                  <c:v>342.421875</c:v>
                </c:pt>
                <c:pt idx="488">
                  <c:v>343.125</c:v>
                </c:pt>
                <c:pt idx="489">
                  <c:v>343.828125</c:v>
                </c:pt>
                <c:pt idx="490">
                  <c:v>344.53125</c:v>
                </c:pt>
                <c:pt idx="491">
                  <c:v>345.234375</c:v>
                </c:pt>
                <c:pt idx="492">
                  <c:v>345.9375</c:v>
                </c:pt>
                <c:pt idx="493">
                  <c:v>346.640625</c:v>
                </c:pt>
                <c:pt idx="494">
                  <c:v>347.34375</c:v>
                </c:pt>
                <c:pt idx="495">
                  <c:v>348.046875</c:v>
                </c:pt>
                <c:pt idx="496">
                  <c:v>348.75</c:v>
                </c:pt>
                <c:pt idx="497">
                  <c:v>349.453125</c:v>
                </c:pt>
                <c:pt idx="498">
                  <c:v>350.15625</c:v>
                </c:pt>
                <c:pt idx="499">
                  <c:v>350.859375</c:v>
                </c:pt>
                <c:pt idx="500">
                  <c:v>351.5625</c:v>
                </c:pt>
                <c:pt idx="501">
                  <c:v>352.265625</c:v>
                </c:pt>
                <c:pt idx="502">
                  <c:v>352.96875</c:v>
                </c:pt>
                <c:pt idx="503">
                  <c:v>353.671875</c:v>
                </c:pt>
                <c:pt idx="504">
                  <c:v>354.375</c:v>
                </c:pt>
                <c:pt idx="505">
                  <c:v>355.078125</c:v>
                </c:pt>
                <c:pt idx="506">
                  <c:v>355.78125</c:v>
                </c:pt>
                <c:pt idx="507">
                  <c:v>356.484375</c:v>
                </c:pt>
                <c:pt idx="508">
                  <c:v>357.1875</c:v>
                </c:pt>
                <c:pt idx="509">
                  <c:v>357.890625</c:v>
                </c:pt>
                <c:pt idx="510">
                  <c:v>358.59375</c:v>
                </c:pt>
                <c:pt idx="511">
                  <c:v>359.296875</c:v>
                </c:pt>
                <c:pt idx="512">
                  <c:v>360</c:v>
                </c:pt>
              </c:numCache>
            </c:numRef>
          </c:cat>
          <c:val>
            <c:numRef>
              <c:f>Feuil1!$F$12:$F$524</c:f>
              <c:numCache>
                <c:ptCount val="513"/>
                <c:pt idx="0">
                  <c:v>256</c:v>
                </c:pt>
                <c:pt idx="1">
                  <c:v>255</c:v>
                </c:pt>
                <c:pt idx="2">
                  <c:v>255</c:v>
                </c:pt>
                <c:pt idx="3">
                  <c:v>255</c:v>
                </c:pt>
                <c:pt idx="4">
                  <c:v>255</c:v>
                </c:pt>
                <c:pt idx="5">
                  <c:v>255</c:v>
                </c:pt>
                <c:pt idx="6">
                  <c:v>255</c:v>
                </c:pt>
                <c:pt idx="7">
                  <c:v>255</c:v>
                </c:pt>
                <c:pt idx="8">
                  <c:v>254</c:v>
                </c:pt>
                <c:pt idx="9">
                  <c:v>254</c:v>
                </c:pt>
                <c:pt idx="10">
                  <c:v>254</c:v>
                </c:pt>
                <c:pt idx="11">
                  <c:v>253</c:v>
                </c:pt>
                <c:pt idx="12">
                  <c:v>253</c:v>
                </c:pt>
                <c:pt idx="13">
                  <c:v>252</c:v>
                </c:pt>
                <c:pt idx="14">
                  <c:v>252</c:v>
                </c:pt>
                <c:pt idx="15">
                  <c:v>251</c:v>
                </c:pt>
                <c:pt idx="16">
                  <c:v>251</c:v>
                </c:pt>
                <c:pt idx="17">
                  <c:v>250</c:v>
                </c:pt>
                <c:pt idx="18">
                  <c:v>249</c:v>
                </c:pt>
                <c:pt idx="19">
                  <c:v>249</c:v>
                </c:pt>
                <c:pt idx="20">
                  <c:v>248</c:v>
                </c:pt>
                <c:pt idx="21">
                  <c:v>247</c:v>
                </c:pt>
                <c:pt idx="22">
                  <c:v>246</c:v>
                </c:pt>
                <c:pt idx="23">
                  <c:v>245</c:v>
                </c:pt>
                <c:pt idx="24">
                  <c:v>244</c:v>
                </c:pt>
                <c:pt idx="25">
                  <c:v>244</c:v>
                </c:pt>
                <c:pt idx="26">
                  <c:v>243</c:v>
                </c:pt>
                <c:pt idx="27">
                  <c:v>242</c:v>
                </c:pt>
                <c:pt idx="28">
                  <c:v>241</c:v>
                </c:pt>
                <c:pt idx="29">
                  <c:v>239</c:v>
                </c:pt>
                <c:pt idx="30">
                  <c:v>238</c:v>
                </c:pt>
                <c:pt idx="31">
                  <c:v>237</c:v>
                </c:pt>
                <c:pt idx="32">
                  <c:v>236</c:v>
                </c:pt>
                <c:pt idx="33">
                  <c:v>235</c:v>
                </c:pt>
                <c:pt idx="34">
                  <c:v>234</c:v>
                </c:pt>
                <c:pt idx="35">
                  <c:v>232</c:v>
                </c:pt>
                <c:pt idx="36">
                  <c:v>231</c:v>
                </c:pt>
                <c:pt idx="37">
                  <c:v>230</c:v>
                </c:pt>
                <c:pt idx="38">
                  <c:v>228</c:v>
                </c:pt>
                <c:pt idx="39">
                  <c:v>227</c:v>
                </c:pt>
                <c:pt idx="40">
                  <c:v>225</c:v>
                </c:pt>
                <c:pt idx="41">
                  <c:v>224</c:v>
                </c:pt>
                <c:pt idx="42">
                  <c:v>222</c:v>
                </c:pt>
                <c:pt idx="43">
                  <c:v>221</c:v>
                </c:pt>
                <c:pt idx="44">
                  <c:v>219</c:v>
                </c:pt>
                <c:pt idx="45">
                  <c:v>217</c:v>
                </c:pt>
                <c:pt idx="46">
                  <c:v>216</c:v>
                </c:pt>
                <c:pt idx="47">
                  <c:v>214</c:v>
                </c:pt>
                <c:pt idx="48">
                  <c:v>212</c:v>
                </c:pt>
                <c:pt idx="49">
                  <c:v>211</c:v>
                </c:pt>
                <c:pt idx="50">
                  <c:v>209</c:v>
                </c:pt>
                <c:pt idx="51">
                  <c:v>207</c:v>
                </c:pt>
                <c:pt idx="52">
                  <c:v>205</c:v>
                </c:pt>
                <c:pt idx="53">
                  <c:v>203</c:v>
                </c:pt>
                <c:pt idx="54">
                  <c:v>201</c:v>
                </c:pt>
                <c:pt idx="55">
                  <c:v>199</c:v>
                </c:pt>
                <c:pt idx="56">
                  <c:v>197</c:v>
                </c:pt>
                <c:pt idx="57">
                  <c:v>195</c:v>
                </c:pt>
                <c:pt idx="58">
                  <c:v>193</c:v>
                </c:pt>
                <c:pt idx="59">
                  <c:v>191</c:v>
                </c:pt>
                <c:pt idx="60">
                  <c:v>189</c:v>
                </c:pt>
                <c:pt idx="61">
                  <c:v>187</c:v>
                </c:pt>
                <c:pt idx="62">
                  <c:v>185</c:v>
                </c:pt>
                <c:pt idx="63">
                  <c:v>183</c:v>
                </c:pt>
                <c:pt idx="64">
                  <c:v>181</c:v>
                </c:pt>
                <c:pt idx="65">
                  <c:v>178</c:v>
                </c:pt>
                <c:pt idx="66">
                  <c:v>176</c:v>
                </c:pt>
                <c:pt idx="67">
                  <c:v>174</c:v>
                </c:pt>
                <c:pt idx="68">
                  <c:v>171</c:v>
                </c:pt>
                <c:pt idx="69">
                  <c:v>169</c:v>
                </c:pt>
                <c:pt idx="70">
                  <c:v>167</c:v>
                </c:pt>
                <c:pt idx="71">
                  <c:v>164</c:v>
                </c:pt>
                <c:pt idx="72">
                  <c:v>162</c:v>
                </c:pt>
                <c:pt idx="73">
                  <c:v>159</c:v>
                </c:pt>
                <c:pt idx="74">
                  <c:v>157</c:v>
                </c:pt>
                <c:pt idx="75">
                  <c:v>155</c:v>
                </c:pt>
                <c:pt idx="76">
                  <c:v>152</c:v>
                </c:pt>
                <c:pt idx="77">
                  <c:v>149</c:v>
                </c:pt>
                <c:pt idx="78">
                  <c:v>147</c:v>
                </c:pt>
                <c:pt idx="79">
                  <c:v>144</c:v>
                </c:pt>
                <c:pt idx="80">
                  <c:v>142</c:v>
                </c:pt>
                <c:pt idx="81">
                  <c:v>139</c:v>
                </c:pt>
                <c:pt idx="82">
                  <c:v>136</c:v>
                </c:pt>
                <c:pt idx="83">
                  <c:v>134</c:v>
                </c:pt>
                <c:pt idx="84">
                  <c:v>131</c:v>
                </c:pt>
                <c:pt idx="85">
                  <c:v>128</c:v>
                </c:pt>
                <c:pt idx="86">
                  <c:v>126</c:v>
                </c:pt>
                <c:pt idx="87">
                  <c:v>123</c:v>
                </c:pt>
                <c:pt idx="88">
                  <c:v>120</c:v>
                </c:pt>
                <c:pt idx="89">
                  <c:v>117</c:v>
                </c:pt>
                <c:pt idx="90">
                  <c:v>115</c:v>
                </c:pt>
                <c:pt idx="91">
                  <c:v>112</c:v>
                </c:pt>
                <c:pt idx="92">
                  <c:v>109</c:v>
                </c:pt>
                <c:pt idx="93">
                  <c:v>106</c:v>
                </c:pt>
                <c:pt idx="94">
                  <c:v>103</c:v>
                </c:pt>
                <c:pt idx="95">
                  <c:v>100</c:v>
                </c:pt>
                <c:pt idx="96">
                  <c:v>97</c:v>
                </c:pt>
                <c:pt idx="97">
                  <c:v>95</c:v>
                </c:pt>
                <c:pt idx="98">
                  <c:v>92</c:v>
                </c:pt>
                <c:pt idx="99">
                  <c:v>89</c:v>
                </c:pt>
                <c:pt idx="100">
                  <c:v>86</c:v>
                </c:pt>
                <c:pt idx="101">
                  <c:v>83</c:v>
                </c:pt>
                <c:pt idx="102">
                  <c:v>80</c:v>
                </c:pt>
                <c:pt idx="103">
                  <c:v>77</c:v>
                </c:pt>
                <c:pt idx="104">
                  <c:v>74</c:v>
                </c:pt>
                <c:pt idx="105">
                  <c:v>71</c:v>
                </c:pt>
                <c:pt idx="106">
                  <c:v>68</c:v>
                </c:pt>
                <c:pt idx="107">
                  <c:v>65</c:v>
                </c:pt>
                <c:pt idx="108">
                  <c:v>62</c:v>
                </c:pt>
                <c:pt idx="109">
                  <c:v>59</c:v>
                </c:pt>
                <c:pt idx="110">
                  <c:v>56</c:v>
                </c:pt>
                <c:pt idx="111">
                  <c:v>53</c:v>
                </c:pt>
                <c:pt idx="112">
                  <c:v>49</c:v>
                </c:pt>
                <c:pt idx="113">
                  <c:v>46</c:v>
                </c:pt>
                <c:pt idx="114">
                  <c:v>43</c:v>
                </c:pt>
                <c:pt idx="115">
                  <c:v>40</c:v>
                </c:pt>
                <c:pt idx="116">
                  <c:v>37</c:v>
                </c:pt>
                <c:pt idx="117">
                  <c:v>34</c:v>
                </c:pt>
                <c:pt idx="118">
                  <c:v>31</c:v>
                </c:pt>
                <c:pt idx="119">
                  <c:v>28</c:v>
                </c:pt>
                <c:pt idx="120">
                  <c:v>25</c:v>
                </c:pt>
                <c:pt idx="121">
                  <c:v>21</c:v>
                </c:pt>
                <c:pt idx="122">
                  <c:v>18</c:v>
                </c:pt>
                <c:pt idx="123">
                  <c:v>15</c:v>
                </c:pt>
                <c:pt idx="124">
                  <c:v>12</c:v>
                </c:pt>
                <c:pt idx="125">
                  <c:v>9</c:v>
                </c:pt>
                <c:pt idx="126">
                  <c:v>6</c:v>
                </c:pt>
                <c:pt idx="127">
                  <c:v>3</c:v>
                </c:pt>
                <c:pt idx="128">
                  <c:v>0</c:v>
                </c:pt>
                <c:pt idx="129">
                  <c:v>3</c:v>
                </c:pt>
                <c:pt idx="130">
                  <c:v>6</c:v>
                </c:pt>
                <c:pt idx="131">
                  <c:v>9</c:v>
                </c:pt>
                <c:pt idx="132">
                  <c:v>12</c:v>
                </c:pt>
                <c:pt idx="133">
                  <c:v>15</c:v>
                </c:pt>
                <c:pt idx="134">
                  <c:v>18</c:v>
                </c:pt>
                <c:pt idx="135">
                  <c:v>21</c:v>
                </c:pt>
                <c:pt idx="136">
                  <c:v>25</c:v>
                </c:pt>
                <c:pt idx="137">
                  <c:v>28</c:v>
                </c:pt>
                <c:pt idx="138">
                  <c:v>31</c:v>
                </c:pt>
                <c:pt idx="139">
                  <c:v>34</c:v>
                </c:pt>
                <c:pt idx="140">
                  <c:v>37</c:v>
                </c:pt>
                <c:pt idx="141">
                  <c:v>40</c:v>
                </c:pt>
                <c:pt idx="142">
                  <c:v>43</c:v>
                </c:pt>
                <c:pt idx="143">
                  <c:v>46</c:v>
                </c:pt>
                <c:pt idx="144">
                  <c:v>49</c:v>
                </c:pt>
                <c:pt idx="145">
                  <c:v>53</c:v>
                </c:pt>
                <c:pt idx="146">
                  <c:v>56</c:v>
                </c:pt>
                <c:pt idx="147">
                  <c:v>59</c:v>
                </c:pt>
                <c:pt idx="148">
                  <c:v>62</c:v>
                </c:pt>
                <c:pt idx="149">
                  <c:v>65</c:v>
                </c:pt>
                <c:pt idx="150">
                  <c:v>68</c:v>
                </c:pt>
                <c:pt idx="151">
                  <c:v>71</c:v>
                </c:pt>
                <c:pt idx="152">
                  <c:v>74</c:v>
                </c:pt>
                <c:pt idx="153">
                  <c:v>77</c:v>
                </c:pt>
                <c:pt idx="154">
                  <c:v>80</c:v>
                </c:pt>
                <c:pt idx="155">
                  <c:v>83</c:v>
                </c:pt>
                <c:pt idx="156">
                  <c:v>86</c:v>
                </c:pt>
                <c:pt idx="157">
                  <c:v>89</c:v>
                </c:pt>
                <c:pt idx="158">
                  <c:v>92</c:v>
                </c:pt>
                <c:pt idx="159">
                  <c:v>95</c:v>
                </c:pt>
                <c:pt idx="160">
                  <c:v>97</c:v>
                </c:pt>
                <c:pt idx="161">
                  <c:v>100</c:v>
                </c:pt>
                <c:pt idx="162">
                  <c:v>103</c:v>
                </c:pt>
                <c:pt idx="163">
                  <c:v>106</c:v>
                </c:pt>
                <c:pt idx="164">
                  <c:v>109</c:v>
                </c:pt>
                <c:pt idx="165">
                  <c:v>112</c:v>
                </c:pt>
                <c:pt idx="166">
                  <c:v>115</c:v>
                </c:pt>
                <c:pt idx="167">
                  <c:v>117</c:v>
                </c:pt>
                <c:pt idx="168">
                  <c:v>120</c:v>
                </c:pt>
                <c:pt idx="169">
                  <c:v>123</c:v>
                </c:pt>
                <c:pt idx="170">
                  <c:v>126</c:v>
                </c:pt>
                <c:pt idx="171">
                  <c:v>128</c:v>
                </c:pt>
                <c:pt idx="172">
                  <c:v>131</c:v>
                </c:pt>
                <c:pt idx="173">
                  <c:v>134</c:v>
                </c:pt>
                <c:pt idx="174">
                  <c:v>136</c:v>
                </c:pt>
                <c:pt idx="175">
                  <c:v>139</c:v>
                </c:pt>
                <c:pt idx="176">
                  <c:v>142</c:v>
                </c:pt>
                <c:pt idx="177">
                  <c:v>144</c:v>
                </c:pt>
                <c:pt idx="178">
                  <c:v>147</c:v>
                </c:pt>
                <c:pt idx="179">
                  <c:v>149</c:v>
                </c:pt>
                <c:pt idx="180">
                  <c:v>152</c:v>
                </c:pt>
                <c:pt idx="181">
                  <c:v>155</c:v>
                </c:pt>
                <c:pt idx="182">
                  <c:v>157</c:v>
                </c:pt>
                <c:pt idx="183">
                  <c:v>159</c:v>
                </c:pt>
                <c:pt idx="184">
                  <c:v>162</c:v>
                </c:pt>
                <c:pt idx="185">
                  <c:v>164</c:v>
                </c:pt>
                <c:pt idx="186">
                  <c:v>167</c:v>
                </c:pt>
                <c:pt idx="187">
                  <c:v>169</c:v>
                </c:pt>
                <c:pt idx="188">
                  <c:v>171</c:v>
                </c:pt>
                <c:pt idx="189">
                  <c:v>174</c:v>
                </c:pt>
                <c:pt idx="190">
                  <c:v>176</c:v>
                </c:pt>
                <c:pt idx="191">
                  <c:v>178</c:v>
                </c:pt>
                <c:pt idx="192">
                  <c:v>181</c:v>
                </c:pt>
                <c:pt idx="193">
                  <c:v>183</c:v>
                </c:pt>
                <c:pt idx="194">
                  <c:v>185</c:v>
                </c:pt>
                <c:pt idx="195">
                  <c:v>187</c:v>
                </c:pt>
                <c:pt idx="196">
                  <c:v>189</c:v>
                </c:pt>
                <c:pt idx="197">
                  <c:v>191</c:v>
                </c:pt>
                <c:pt idx="198">
                  <c:v>193</c:v>
                </c:pt>
                <c:pt idx="199">
                  <c:v>195</c:v>
                </c:pt>
                <c:pt idx="200">
                  <c:v>197</c:v>
                </c:pt>
                <c:pt idx="201">
                  <c:v>199</c:v>
                </c:pt>
                <c:pt idx="202">
                  <c:v>201</c:v>
                </c:pt>
                <c:pt idx="203">
                  <c:v>203</c:v>
                </c:pt>
                <c:pt idx="204">
                  <c:v>205</c:v>
                </c:pt>
                <c:pt idx="205">
                  <c:v>207</c:v>
                </c:pt>
                <c:pt idx="206">
                  <c:v>209</c:v>
                </c:pt>
                <c:pt idx="207">
                  <c:v>211</c:v>
                </c:pt>
                <c:pt idx="208">
                  <c:v>212</c:v>
                </c:pt>
                <c:pt idx="209">
                  <c:v>214</c:v>
                </c:pt>
                <c:pt idx="210">
                  <c:v>216</c:v>
                </c:pt>
                <c:pt idx="211">
                  <c:v>217</c:v>
                </c:pt>
                <c:pt idx="212">
                  <c:v>219</c:v>
                </c:pt>
                <c:pt idx="213">
                  <c:v>221</c:v>
                </c:pt>
                <c:pt idx="214">
                  <c:v>222</c:v>
                </c:pt>
                <c:pt idx="215">
                  <c:v>224</c:v>
                </c:pt>
                <c:pt idx="216">
                  <c:v>225</c:v>
                </c:pt>
                <c:pt idx="217">
                  <c:v>227</c:v>
                </c:pt>
                <c:pt idx="218">
                  <c:v>228</c:v>
                </c:pt>
                <c:pt idx="219">
                  <c:v>230</c:v>
                </c:pt>
                <c:pt idx="220">
                  <c:v>231</c:v>
                </c:pt>
                <c:pt idx="221">
                  <c:v>232</c:v>
                </c:pt>
                <c:pt idx="222">
                  <c:v>234</c:v>
                </c:pt>
                <c:pt idx="223">
                  <c:v>235</c:v>
                </c:pt>
                <c:pt idx="224">
                  <c:v>236</c:v>
                </c:pt>
                <c:pt idx="225">
                  <c:v>237</c:v>
                </c:pt>
                <c:pt idx="226">
                  <c:v>238</c:v>
                </c:pt>
                <c:pt idx="227">
                  <c:v>239</c:v>
                </c:pt>
                <c:pt idx="228">
                  <c:v>241</c:v>
                </c:pt>
                <c:pt idx="229">
                  <c:v>242</c:v>
                </c:pt>
                <c:pt idx="230">
                  <c:v>243</c:v>
                </c:pt>
                <c:pt idx="231">
                  <c:v>244</c:v>
                </c:pt>
                <c:pt idx="232">
                  <c:v>244</c:v>
                </c:pt>
                <c:pt idx="233">
                  <c:v>245</c:v>
                </c:pt>
                <c:pt idx="234">
                  <c:v>246</c:v>
                </c:pt>
                <c:pt idx="235">
                  <c:v>247</c:v>
                </c:pt>
                <c:pt idx="236">
                  <c:v>248</c:v>
                </c:pt>
                <c:pt idx="237">
                  <c:v>249</c:v>
                </c:pt>
                <c:pt idx="238">
                  <c:v>249</c:v>
                </c:pt>
                <c:pt idx="239">
                  <c:v>250</c:v>
                </c:pt>
                <c:pt idx="240">
                  <c:v>251</c:v>
                </c:pt>
                <c:pt idx="241">
                  <c:v>251</c:v>
                </c:pt>
                <c:pt idx="242">
                  <c:v>252</c:v>
                </c:pt>
                <c:pt idx="243">
                  <c:v>252</c:v>
                </c:pt>
                <c:pt idx="244">
                  <c:v>253</c:v>
                </c:pt>
                <c:pt idx="245">
                  <c:v>253</c:v>
                </c:pt>
                <c:pt idx="246">
                  <c:v>254</c:v>
                </c:pt>
                <c:pt idx="247">
                  <c:v>254</c:v>
                </c:pt>
                <c:pt idx="248">
                  <c:v>254</c:v>
                </c:pt>
                <c:pt idx="249">
                  <c:v>255</c:v>
                </c:pt>
                <c:pt idx="250">
                  <c:v>255</c:v>
                </c:pt>
                <c:pt idx="251">
                  <c:v>255</c:v>
                </c:pt>
                <c:pt idx="252">
                  <c:v>255</c:v>
                </c:pt>
                <c:pt idx="253">
                  <c:v>255</c:v>
                </c:pt>
                <c:pt idx="254">
                  <c:v>255</c:v>
                </c:pt>
                <c:pt idx="255">
                  <c:v>255</c:v>
                </c:pt>
                <c:pt idx="256">
                  <c:v>256</c:v>
                </c:pt>
                <c:pt idx="257">
                  <c:v>255</c:v>
                </c:pt>
                <c:pt idx="258">
                  <c:v>255</c:v>
                </c:pt>
                <c:pt idx="259">
                  <c:v>255</c:v>
                </c:pt>
                <c:pt idx="260">
                  <c:v>255</c:v>
                </c:pt>
                <c:pt idx="261">
                  <c:v>255</c:v>
                </c:pt>
                <c:pt idx="262">
                  <c:v>255</c:v>
                </c:pt>
                <c:pt idx="263">
                  <c:v>255</c:v>
                </c:pt>
                <c:pt idx="264">
                  <c:v>254</c:v>
                </c:pt>
                <c:pt idx="265">
                  <c:v>254</c:v>
                </c:pt>
                <c:pt idx="266">
                  <c:v>254</c:v>
                </c:pt>
                <c:pt idx="267">
                  <c:v>253</c:v>
                </c:pt>
                <c:pt idx="268">
                  <c:v>253</c:v>
                </c:pt>
                <c:pt idx="269">
                  <c:v>252</c:v>
                </c:pt>
                <c:pt idx="270">
                  <c:v>252</c:v>
                </c:pt>
                <c:pt idx="271">
                  <c:v>251</c:v>
                </c:pt>
                <c:pt idx="272">
                  <c:v>251</c:v>
                </c:pt>
                <c:pt idx="273">
                  <c:v>250</c:v>
                </c:pt>
                <c:pt idx="274">
                  <c:v>249</c:v>
                </c:pt>
                <c:pt idx="275">
                  <c:v>249</c:v>
                </c:pt>
                <c:pt idx="276">
                  <c:v>248</c:v>
                </c:pt>
                <c:pt idx="277">
                  <c:v>247</c:v>
                </c:pt>
                <c:pt idx="278">
                  <c:v>246</c:v>
                </c:pt>
                <c:pt idx="279">
                  <c:v>245</c:v>
                </c:pt>
                <c:pt idx="280">
                  <c:v>244</c:v>
                </c:pt>
                <c:pt idx="281">
                  <c:v>244</c:v>
                </c:pt>
                <c:pt idx="282">
                  <c:v>243</c:v>
                </c:pt>
                <c:pt idx="283">
                  <c:v>242</c:v>
                </c:pt>
                <c:pt idx="284">
                  <c:v>241</c:v>
                </c:pt>
                <c:pt idx="285">
                  <c:v>239</c:v>
                </c:pt>
                <c:pt idx="286">
                  <c:v>238</c:v>
                </c:pt>
                <c:pt idx="287">
                  <c:v>237</c:v>
                </c:pt>
                <c:pt idx="288">
                  <c:v>236</c:v>
                </c:pt>
                <c:pt idx="289">
                  <c:v>235</c:v>
                </c:pt>
                <c:pt idx="290">
                  <c:v>234</c:v>
                </c:pt>
                <c:pt idx="291">
                  <c:v>232</c:v>
                </c:pt>
                <c:pt idx="292">
                  <c:v>231</c:v>
                </c:pt>
                <c:pt idx="293">
                  <c:v>230</c:v>
                </c:pt>
                <c:pt idx="294">
                  <c:v>228</c:v>
                </c:pt>
                <c:pt idx="295">
                  <c:v>227</c:v>
                </c:pt>
                <c:pt idx="296">
                  <c:v>225</c:v>
                </c:pt>
                <c:pt idx="297">
                  <c:v>224</c:v>
                </c:pt>
                <c:pt idx="298">
                  <c:v>222</c:v>
                </c:pt>
                <c:pt idx="299">
                  <c:v>221</c:v>
                </c:pt>
                <c:pt idx="300">
                  <c:v>219</c:v>
                </c:pt>
                <c:pt idx="301">
                  <c:v>217</c:v>
                </c:pt>
                <c:pt idx="302">
                  <c:v>216</c:v>
                </c:pt>
                <c:pt idx="303">
                  <c:v>214</c:v>
                </c:pt>
                <c:pt idx="304">
                  <c:v>212</c:v>
                </c:pt>
                <c:pt idx="305">
                  <c:v>211</c:v>
                </c:pt>
                <c:pt idx="306">
                  <c:v>209</c:v>
                </c:pt>
                <c:pt idx="307">
                  <c:v>207</c:v>
                </c:pt>
                <c:pt idx="308">
                  <c:v>205</c:v>
                </c:pt>
                <c:pt idx="309">
                  <c:v>203</c:v>
                </c:pt>
                <c:pt idx="310">
                  <c:v>201</c:v>
                </c:pt>
                <c:pt idx="311">
                  <c:v>199</c:v>
                </c:pt>
                <c:pt idx="312">
                  <c:v>197</c:v>
                </c:pt>
                <c:pt idx="313">
                  <c:v>195</c:v>
                </c:pt>
                <c:pt idx="314">
                  <c:v>193</c:v>
                </c:pt>
                <c:pt idx="315">
                  <c:v>191</c:v>
                </c:pt>
                <c:pt idx="316">
                  <c:v>189</c:v>
                </c:pt>
                <c:pt idx="317">
                  <c:v>187</c:v>
                </c:pt>
                <c:pt idx="318">
                  <c:v>185</c:v>
                </c:pt>
                <c:pt idx="319">
                  <c:v>183</c:v>
                </c:pt>
                <c:pt idx="320">
                  <c:v>181</c:v>
                </c:pt>
                <c:pt idx="321">
                  <c:v>178</c:v>
                </c:pt>
                <c:pt idx="322">
                  <c:v>176</c:v>
                </c:pt>
                <c:pt idx="323">
                  <c:v>174</c:v>
                </c:pt>
                <c:pt idx="324">
                  <c:v>171</c:v>
                </c:pt>
                <c:pt idx="325">
                  <c:v>169</c:v>
                </c:pt>
                <c:pt idx="326">
                  <c:v>167</c:v>
                </c:pt>
                <c:pt idx="327">
                  <c:v>164</c:v>
                </c:pt>
                <c:pt idx="328">
                  <c:v>162</c:v>
                </c:pt>
                <c:pt idx="329">
                  <c:v>159</c:v>
                </c:pt>
                <c:pt idx="330">
                  <c:v>157</c:v>
                </c:pt>
                <c:pt idx="331">
                  <c:v>155</c:v>
                </c:pt>
                <c:pt idx="332">
                  <c:v>152</c:v>
                </c:pt>
                <c:pt idx="333">
                  <c:v>149</c:v>
                </c:pt>
                <c:pt idx="334">
                  <c:v>147</c:v>
                </c:pt>
                <c:pt idx="335">
                  <c:v>144</c:v>
                </c:pt>
                <c:pt idx="336">
                  <c:v>142</c:v>
                </c:pt>
                <c:pt idx="337">
                  <c:v>139</c:v>
                </c:pt>
                <c:pt idx="338">
                  <c:v>136</c:v>
                </c:pt>
                <c:pt idx="339">
                  <c:v>134</c:v>
                </c:pt>
                <c:pt idx="340">
                  <c:v>131</c:v>
                </c:pt>
                <c:pt idx="341">
                  <c:v>128</c:v>
                </c:pt>
                <c:pt idx="342">
                  <c:v>126</c:v>
                </c:pt>
                <c:pt idx="343">
                  <c:v>123</c:v>
                </c:pt>
                <c:pt idx="344">
                  <c:v>120</c:v>
                </c:pt>
                <c:pt idx="345">
                  <c:v>117</c:v>
                </c:pt>
                <c:pt idx="346">
                  <c:v>115</c:v>
                </c:pt>
                <c:pt idx="347">
                  <c:v>112</c:v>
                </c:pt>
                <c:pt idx="348">
                  <c:v>109</c:v>
                </c:pt>
                <c:pt idx="349">
                  <c:v>106</c:v>
                </c:pt>
                <c:pt idx="350">
                  <c:v>103</c:v>
                </c:pt>
                <c:pt idx="351">
                  <c:v>100</c:v>
                </c:pt>
                <c:pt idx="352">
                  <c:v>97</c:v>
                </c:pt>
                <c:pt idx="353">
                  <c:v>95</c:v>
                </c:pt>
                <c:pt idx="354">
                  <c:v>92</c:v>
                </c:pt>
                <c:pt idx="355">
                  <c:v>89</c:v>
                </c:pt>
                <c:pt idx="356">
                  <c:v>86</c:v>
                </c:pt>
                <c:pt idx="357">
                  <c:v>83</c:v>
                </c:pt>
                <c:pt idx="358">
                  <c:v>80</c:v>
                </c:pt>
                <c:pt idx="359">
                  <c:v>77</c:v>
                </c:pt>
                <c:pt idx="360">
                  <c:v>74</c:v>
                </c:pt>
                <c:pt idx="361">
                  <c:v>71</c:v>
                </c:pt>
                <c:pt idx="362">
                  <c:v>68</c:v>
                </c:pt>
                <c:pt idx="363">
                  <c:v>65</c:v>
                </c:pt>
                <c:pt idx="364">
                  <c:v>62</c:v>
                </c:pt>
                <c:pt idx="365">
                  <c:v>59</c:v>
                </c:pt>
                <c:pt idx="366">
                  <c:v>56</c:v>
                </c:pt>
                <c:pt idx="367">
                  <c:v>53</c:v>
                </c:pt>
                <c:pt idx="368">
                  <c:v>49</c:v>
                </c:pt>
                <c:pt idx="369">
                  <c:v>46</c:v>
                </c:pt>
                <c:pt idx="370">
                  <c:v>43</c:v>
                </c:pt>
                <c:pt idx="371">
                  <c:v>40</c:v>
                </c:pt>
                <c:pt idx="372">
                  <c:v>37</c:v>
                </c:pt>
                <c:pt idx="373">
                  <c:v>34</c:v>
                </c:pt>
                <c:pt idx="374">
                  <c:v>31</c:v>
                </c:pt>
                <c:pt idx="375">
                  <c:v>28</c:v>
                </c:pt>
                <c:pt idx="376">
                  <c:v>25</c:v>
                </c:pt>
                <c:pt idx="377">
                  <c:v>21</c:v>
                </c:pt>
                <c:pt idx="378">
                  <c:v>18</c:v>
                </c:pt>
                <c:pt idx="379">
                  <c:v>15</c:v>
                </c:pt>
                <c:pt idx="380">
                  <c:v>12</c:v>
                </c:pt>
                <c:pt idx="381">
                  <c:v>9</c:v>
                </c:pt>
                <c:pt idx="382">
                  <c:v>6</c:v>
                </c:pt>
                <c:pt idx="383">
                  <c:v>3</c:v>
                </c:pt>
                <c:pt idx="384">
                  <c:v>0</c:v>
                </c:pt>
                <c:pt idx="385">
                  <c:v>3</c:v>
                </c:pt>
                <c:pt idx="386">
                  <c:v>6</c:v>
                </c:pt>
                <c:pt idx="387">
                  <c:v>9</c:v>
                </c:pt>
                <c:pt idx="388">
                  <c:v>12</c:v>
                </c:pt>
                <c:pt idx="389">
                  <c:v>15</c:v>
                </c:pt>
                <c:pt idx="390">
                  <c:v>18</c:v>
                </c:pt>
                <c:pt idx="391">
                  <c:v>21</c:v>
                </c:pt>
                <c:pt idx="392">
                  <c:v>25</c:v>
                </c:pt>
                <c:pt idx="393">
                  <c:v>28</c:v>
                </c:pt>
                <c:pt idx="394">
                  <c:v>31</c:v>
                </c:pt>
                <c:pt idx="395">
                  <c:v>34</c:v>
                </c:pt>
                <c:pt idx="396">
                  <c:v>37</c:v>
                </c:pt>
                <c:pt idx="397">
                  <c:v>40</c:v>
                </c:pt>
                <c:pt idx="398">
                  <c:v>43</c:v>
                </c:pt>
                <c:pt idx="399">
                  <c:v>46</c:v>
                </c:pt>
                <c:pt idx="400">
                  <c:v>49</c:v>
                </c:pt>
                <c:pt idx="401">
                  <c:v>53</c:v>
                </c:pt>
                <c:pt idx="402">
                  <c:v>56</c:v>
                </c:pt>
                <c:pt idx="403">
                  <c:v>59</c:v>
                </c:pt>
                <c:pt idx="404">
                  <c:v>62</c:v>
                </c:pt>
                <c:pt idx="405">
                  <c:v>65</c:v>
                </c:pt>
                <c:pt idx="406">
                  <c:v>68</c:v>
                </c:pt>
                <c:pt idx="407">
                  <c:v>71</c:v>
                </c:pt>
                <c:pt idx="408">
                  <c:v>74</c:v>
                </c:pt>
                <c:pt idx="409">
                  <c:v>77</c:v>
                </c:pt>
                <c:pt idx="410">
                  <c:v>80</c:v>
                </c:pt>
                <c:pt idx="411">
                  <c:v>83</c:v>
                </c:pt>
                <c:pt idx="412">
                  <c:v>86</c:v>
                </c:pt>
                <c:pt idx="413">
                  <c:v>89</c:v>
                </c:pt>
                <c:pt idx="414">
                  <c:v>92</c:v>
                </c:pt>
                <c:pt idx="415">
                  <c:v>95</c:v>
                </c:pt>
                <c:pt idx="416">
                  <c:v>97</c:v>
                </c:pt>
                <c:pt idx="417">
                  <c:v>100</c:v>
                </c:pt>
                <c:pt idx="418">
                  <c:v>103</c:v>
                </c:pt>
                <c:pt idx="419">
                  <c:v>106</c:v>
                </c:pt>
                <c:pt idx="420">
                  <c:v>109</c:v>
                </c:pt>
                <c:pt idx="421">
                  <c:v>112</c:v>
                </c:pt>
                <c:pt idx="422">
                  <c:v>115</c:v>
                </c:pt>
                <c:pt idx="423">
                  <c:v>117</c:v>
                </c:pt>
                <c:pt idx="424">
                  <c:v>120</c:v>
                </c:pt>
                <c:pt idx="425">
                  <c:v>123</c:v>
                </c:pt>
                <c:pt idx="426">
                  <c:v>126</c:v>
                </c:pt>
                <c:pt idx="427">
                  <c:v>128</c:v>
                </c:pt>
                <c:pt idx="428">
                  <c:v>131</c:v>
                </c:pt>
                <c:pt idx="429">
                  <c:v>134</c:v>
                </c:pt>
                <c:pt idx="430">
                  <c:v>136</c:v>
                </c:pt>
                <c:pt idx="431">
                  <c:v>139</c:v>
                </c:pt>
                <c:pt idx="432">
                  <c:v>142</c:v>
                </c:pt>
                <c:pt idx="433">
                  <c:v>144</c:v>
                </c:pt>
                <c:pt idx="434">
                  <c:v>147</c:v>
                </c:pt>
                <c:pt idx="435">
                  <c:v>149</c:v>
                </c:pt>
                <c:pt idx="436">
                  <c:v>152</c:v>
                </c:pt>
                <c:pt idx="437">
                  <c:v>155</c:v>
                </c:pt>
                <c:pt idx="438">
                  <c:v>157</c:v>
                </c:pt>
                <c:pt idx="439">
                  <c:v>159</c:v>
                </c:pt>
                <c:pt idx="440">
                  <c:v>162</c:v>
                </c:pt>
                <c:pt idx="441">
                  <c:v>164</c:v>
                </c:pt>
                <c:pt idx="442">
                  <c:v>167</c:v>
                </c:pt>
                <c:pt idx="443">
                  <c:v>169</c:v>
                </c:pt>
                <c:pt idx="444">
                  <c:v>171</c:v>
                </c:pt>
                <c:pt idx="445">
                  <c:v>174</c:v>
                </c:pt>
                <c:pt idx="446">
                  <c:v>176</c:v>
                </c:pt>
                <c:pt idx="447">
                  <c:v>178</c:v>
                </c:pt>
                <c:pt idx="448">
                  <c:v>181</c:v>
                </c:pt>
                <c:pt idx="449">
                  <c:v>183</c:v>
                </c:pt>
                <c:pt idx="450">
                  <c:v>185</c:v>
                </c:pt>
                <c:pt idx="451">
                  <c:v>187</c:v>
                </c:pt>
                <c:pt idx="452">
                  <c:v>189</c:v>
                </c:pt>
                <c:pt idx="453">
                  <c:v>191</c:v>
                </c:pt>
                <c:pt idx="454">
                  <c:v>193</c:v>
                </c:pt>
                <c:pt idx="455">
                  <c:v>195</c:v>
                </c:pt>
                <c:pt idx="456">
                  <c:v>197</c:v>
                </c:pt>
                <c:pt idx="457">
                  <c:v>199</c:v>
                </c:pt>
                <c:pt idx="458">
                  <c:v>201</c:v>
                </c:pt>
                <c:pt idx="459">
                  <c:v>203</c:v>
                </c:pt>
                <c:pt idx="460">
                  <c:v>205</c:v>
                </c:pt>
                <c:pt idx="461">
                  <c:v>207</c:v>
                </c:pt>
                <c:pt idx="462">
                  <c:v>209</c:v>
                </c:pt>
                <c:pt idx="463">
                  <c:v>211</c:v>
                </c:pt>
                <c:pt idx="464">
                  <c:v>212</c:v>
                </c:pt>
                <c:pt idx="465">
                  <c:v>214</c:v>
                </c:pt>
                <c:pt idx="466">
                  <c:v>216</c:v>
                </c:pt>
                <c:pt idx="467">
                  <c:v>217</c:v>
                </c:pt>
                <c:pt idx="468">
                  <c:v>219</c:v>
                </c:pt>
                <c:pt idx="469">
                  <c:v>221</c:v>
                </c:pt>
                <c:pt idx="470">
                  <c:v>222</c:v>
                </c:pt>
                <c:pt idx="471">
                  <c:v>224</c:v>
                </c:pt>
                <c:pt idx="472">
                  <c:v>225</c:v>
                </c:pt>
                <c:pt idx="473">
                  <c:v>227</c:v>
                </c:pt>
                <c:pt idx="474">
                  <c:v>228</c:v>
                </c:pt>
                <c:pt idx="475">
                  <c:v>230</c:v>
                </c:pt>
                <c:pt idx="476">
                  <c:v>231</c:v>
                </c:pt>
                <c:pt idx="477">
                  <c:v>232</c:v>
                </c:pt>
                <c:pt idx="478">
                  <c:v>234</c:v>
                </c:pt>
                <c:pt idx="479">
                  <c:v>235</c:v>
                </c:pt>
                <c:pt idx="480">
                  <c:v>236</c:v>
                </c:pt>
                <c:pt idx="481">
                  <c:v>237</c:v>
                </c:pt>
                <c:pt idx="482">
                  <c:v>238</c:v>
                </c:pt>
                <c:pt idx="483">
                  <c:v>239</c:v>
                </c:pt>
                <c:pt idx="484">
                  <c:v>241</c:v>
                </c:pt>
                <c:pt idx="485">
                  <c:v>242</c:v>
                </c:pt>
                <c:pt idx="486">
                  <c:v>243</c:v>
                </c:pt>
                <c:pt idx="487">
                  <c:v>244</c:v>
                </c:pt>
                <c:pt idx="488">
                  <c:v>244</c:v>
                </c:pt>
                <c:pt idx="489">
                  <c:v>245</c:v>
                </c:pt>
                <c:pt idx="490">
                  <c:v>246</c:v>
                </c:pt>
                <c:pt idx="491">
                  <c:v>247</c:v>
                </c:pt>
                <c:pt idx="492">
                  <c:v>248</c:v>
                </c:pt>
                <c:pt idx="493">
                  <c:v>249</c:v>
                </c:pt>
                <c:pt idx="494">
                  <c:v>249</c:v>
                </c:pt>
                <c:pt idx="495">
                  <c:v>250</c:v>
                </c:pt>
                <c:pt idx="496">
                  <c:v>251</c:v>
                </c:pt>
                <c:pt idx="497">
                  <c:v>251</c:v>
                </c:pt>
                <c:pt idx="498">
                  <c:v>252</c:v>
                </c:pt>
                <c:pt idx="499">
                  <c:v>252</c:v>
                </c:pt>
                <c:pt idx="500">
                  <c:v>253</c:v>
                </c:pt>
                <c:pt idx="501">
                  <c:v>253</c:v>
                </c:pt>
                <c:pt idx="502">
                  <c:v>254</c:v>
                </c:pt>
                <c:pt idx="503">
                  <c:v>254</c:v>
                </c:pt>
                <c:pt idx="504">
                  <c:v>254</c:v>
                </c:pt>
                <c:pt idx="505">
                  <c:v>255</c:v>
                </c:pt>
                <c:pt idx="506">
                  <c:v>255</c:v>
                </c:pt>
                <c:pt idx="507">
                  <c:v>255</c:v>
                </c:pt>
                <c:pt idx="508">
                  <c:v>255</c:v>
                </c:pt>
                <c:pt idx="509">
                  <c:v>255</c:v>
                </c:pt>
                <c:pt idx="510">
                  <c:v>255</c:v>
                </c:pt>
                <c:pt idx="511">
                  <c:v>255</c:v>
                </c:pt>
                <c:pt idx="512">
                  <c:v>256</c:v>
                </c:pt>
              </c:numCache>
            </c:numRef>
          </c:val>
          <c:smooth val="0"/>
        </c:ser>
        <c:ser>
          <c:idx val="0"/>
          <c:order val="1"/>
          <c:tx>
            <c:v>SINUS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Feuil1!$A$12:$A$524</c:f>
              <c:numCache>
                <c:ptCount val="513"/>
                <c:pt idx="0">
                  <c:v>0</c:v>
                </c:pt>
                <c:pt idx="1">
                  <c:v>0.703125</c:v>
                </c:pt>
                <c:pt idx="2">
                  <c:v>1.40625</c:v>
                </c:pt>
                <c:pt idx="3">
                  <c:v>2.109375</c:v>
                </c:pt>
                <c:pt idx="4">
                  <c:v>2.8125</c:v>
                </c:pt>
                <c:pt idx="5">
                  <c:v>3.515625</c:v>
                </c:pt>
                <c:pt idx="6">
                  <c:v>4.21875</c:v>
                </c:pt>
                <c:pt idx="7">
                  <c:v>4.921875</c:v>
                </c:pt>
                <c:pt idx="8">
                  <c:v>5.625</c:v>
                </c:pt>
                <c:pt idx="9">
                  <c:v>6.328125</c:v>
                </c:pt>
                <c:pt idx="10">
                  <c:v>7.03125</c:v>
                </c:pt>
                <c:pt idx="11">
                  <c:v>7.734375</c:v>
                </c:pt>
                <c:pt idx="12">
                  <c:v>8.4375</c:v>
                </c:pt>
                <c:pt idx="13">
                  <c:v>9.140625</c:v>
                </c:pt>
                <c:pt idx="14">
                  <c:v>9.84375</c:v>
                </c:pt>
                <c:pt idx="15">
                  <c:v>10.546875</c:v>
                </c:pt>
                <c:pt idx="16">
                  <c:v>11.25</c:v>
                </c:pt>
                <c:pt idx="17">
                  <c:v>11.953125</c:v>
                </c:pt>
                <c:pt idx="18">
                  <c:v>12.65625</c:v>
                </c:pt>
                <c:pt idx="19">
                  <c:v>13.359375</c:v>
                </c:pt>
                <c:pt idx="20">
                  <c:v>14.0625</c:v>
                </c:pt>
                <c:pt idx="21">
                  <c:v>14.765625</c:v>
                </c:pt>
                <c:pt idx="22">
                  <c:v>15.46875</c:v>
                </c:pt>
                <c:pt idx="23">
                  <c:v>16.171875</c:v>
                </c:pt>
                <c:pt idx="24">
                  <c:v>16.875</c:v>
                </c:pt>
                <c:pt idx="25">
                  <c:v>17.578125</c:v>
                </c:pt>
                <c:pt idx="26">
                  <c:v>18.28125</c:v>
                </c:pt>
                <c:pt idx="27">
                  <c:v>18.984375</c:v>
                </c:pt>
                <c:pt idx="28">
                  <c:v>19.6875</c:v>
                </c:pt>
                <c:pt idx="29">
                  <c:v>20.390625</c:v>
                </c:pt>
                <c:pt idx="30">
                  <c:v>21.09375</c:v>
                </c:pt>
                <c:pt idx="31">
                  <c:v>21.796875</c:v>
                </c:pt>
                <c:pt idx="32">
                  <c:v>22.5</c:v>
                </c:pt>
                <c:pt idx="33">
                  <c:v>23.203125</c:v>
                </c:pt>
                <c:pt idx="34">
                  <c:v>23.90625</c:v>
                </c:pt>
                <c:pt idx="35">
                  <c:v>24.609375</c:v>
                </c:pt>
                <c:pt idx="36">
                  <c:v>25.3125</c:v>
                </c:pt>
                <c:pt idx="37">
                  <c:v>26.015625</c:v>
                </c:pt>
                <c:pt idx="38">
                  <c:v>26.71875</c:v>
                </c:pt>
                <c:pt idx="39">
                  <c:v>27.421875</c:v>
                </c:pt>
                <c:pt idx="40">
                  <c:v>28.125</c:v>
                </c:pt>
                <c:pt idx="41">
                  <c:v>28.828125</c:v>
                </c:pt>
                <c:pt idx="42">
                  <c:v>29.53125</c:v>
                </c:pt>
                <c:pt idx="43">
                  <c:v>30.234375</c:v>
                </c:pt>
                <c:pt idx="44">
                  <c:v>30.9375</c:v>
                </c:pt>
                <c:pt idx="45">
                  <c:v>31.640625</c:v>
                </c:pt>
                <c:pt idx="46">
                  <c:v>32.34375</c:v>
                </c:pt>
                <c:pt idx="47">
                  <c:v>33.046875</c:v>
                </c:pt>
                <c:pt idx="48">
                  <c:v>33.75</c:v>
                </c:pt>
                <c:pt idx="49">
                  <c:v>34.453125</c:v>
                </c:pt>
                <c:pt idx="50">
                  <c:v>35.15625</c:v>
                </c:pt>
                <c:pt idx="51">
                  <c:v>35.859375</c:v>
                </c:pt>
                <c:pt idx="52">
                  <c:v>36.5625</c:v>
                </c:pt>
                <c:pt idx="53">
                  <c:v>37.265625</c:v>
                </c:pt>
                <c:pt idx="54">
                  <c:v>37.96875</c:v>
                </c:pt>
                <c:pt idx="55">
                  <c:v>38.671875</c:v>
                </c:pt>
                <c:pt idx="56">
                  <c:v>39.375</c:v>
                </c:pt>
                <c:pt idx="57">
                  <c:v>40.078125</c:v>
                </c:pt>
                <c:pt idx="58">
                  <c:v>40.78125</c:v>
                </c:pt>
                <c:pt idx="59">
                  <c:v>41.484375</c:v>
                </c:pt>
                <c:pt idx="60">
                  <c:v>42.1875</c:v>
                </c:pt>
                <c:pt idx="61">
                  <c:v>42.890625</c:v>
                </c:pt>
                <c:pt idx="62">
                  <c:v>43.59375</c:v>
                </c:pt>
                <c:pt idx="63">
                  <c:v>44.296875</c:v>
                </c:pt>
                <c:pt idx="64">
                  <c:v>45</c:v>
                </c:pt>
                <c:pt idx="65">
                  <c:v>45.703125</c:v>
                </c:pt>
                <c:pt idx="66">
                  <c:v>46.40625</c:v>
                </c:pt>
                <c:pt idx="67">
                  <c:v>47.109375</c:v>
                </c:pt>
                <c:pt idx="68">
                  <c:v>47.8125</c:v>
                </c:pt>
                <c:pt idx="69">
                  <c:v>48.515625</c:v>
                </c:pt>
                <c:pt idx="70">
                  <c:v>49.21875</c:v>
                </c:pt>
                <c:pt idx="71">
                  <c:v>49.921875</c:v>
                </c:pt>
                <c:pt idx="72">
                  <c:v>50.625</c:v>
                </c:pt>
                <c:pt idx="73">
                  <c:v>51.328125</c:v>
                </c:pt>
                <c:pt idx="74">
                  <c:v>52.03125</c:v>
                </c:pt>
                <c:pt idx="75">
                  <c:v>52.734375</c:v>
                </c:pt>
                <c:pt idx="76">
                  <c:v>53.4375</c:v>
                </c:pt>
                <c:pt idx="77">
                  <c:v>54.140625</c:v>
                </c:pt>
                <c:pt idx="78">
                  <c:v>54.84375</c:v>
                </c:pt>
                <c:pt idx="79">
                  <c:v>55.546875</c:v>
                </c:pt>
                <c:pt idx="80">
                  <c:v>56.25</c:v>
                </c:pt>
                <c:pt idx="81">
                  <c:v>56.953125</c:v>
                </c:pt>
                <c:pt idx="82">
                  <c:v>57.65625</c:v>
                </c:pt>
                <c:pt idx="83">
                  <c:v>58.359375</c:v>
                </c:pt>
                <c:pt idx="84">
                  <c:v>59.0625</c:v>
                </c:pt>
                <c:pt idx="85">
                  <c:v>59.765625</c:v>
                </c:pt>
                <c:pt idx="86">
                  <c:v>60.46875</c:v>
                </c:pt>
                <c:pt idx="87">
                  <c:v>61.171875</c:v>
                </c:pt>
                <c:pt idx="88">
                  <c:v>61.875</c:v>
                </c:pt>
                <c:pt idx="89">
                  <c:v>62.578125</c:v>
                </c:pt>
                <c:pt idx="90">
                  <c:v>63.28125</c:v>
                </c:pt>
                <c:pt idx="91">
                  <c:v>63.984375</c:v>
                </c:pt>
                <c:pt idx="92">
                  <c:v>64.6875</c:v>
                </c:pt>
                <c:pt idx="93">
                  <c:v>65.390625</c:v>
                </c:pt>
                <c:pt idx="94">
                  <c:v>66.09375</c:v>
                </c:pt>
                <c:pt idx="95">
                  <c:v>66.796875</c:v>
                </c:pt>
                <c:pt idx="96">
                  <c:v>67.5</c:v>
                </c:pt>
                <c:pt idx="97">
                  <c:v>68.203125</c:v>
                </c:pt>
                <c:pt idx="98">
                  <c:v>68.90625</c:v>
                </c:pt>
                <c:pt idx="99">
                  <c:v>69.609375</c:v>
                </c:pt>
                <c:pt idx="100">
                  <c:v>70.3125</c:v>
                </c:pt>
                <c:pt idx="101">
                  <c:v>71.015625</c:v>
                </c:pt>
                <c:pt idx="102">
                  <c:v>71.71875</c:v>
                </c:pt>
                <c:pt idx="103">
                  <c:v>72.421875</c:v>
                </c:pt>
                <c:pt idx="104">
                  <c:v>73.125</c:v>
                </c:pt>
                <c:pt idx="105">
                  <c:v>73.828125</c:v>
                </c:pt>
                <c:pt idx="106">
                  <c:v>74.53125</c:v>
                </c:pt>
                <c:pt idx="107">
                  <c:v>75.234375</c:v>
                </c:pt>
                <c:pt idx="108">
                  <c:v>75.9375</c:v>
                </c:pt>
                <c:pt idx="109">
                  <c:v>76.640625</c:v>
                </c:pt>
                <c:pt idx="110">
                  <c:v>77.34375</c:v>
                </c:pt>
                <c:pt idx="111">
                  <c:v>78.046875</c:v>
                </c:pt>
                <c:pt idx="112">
                  <c:v>78.75</c:v>
                </c:pt>
                <c:pt idx="113">
                  <c:v>79.453125</c:v>
                </c:pt>
                <c:pt idx="114">
                  <c:v>80.15625</c:v>
                </c:pt>
                <c:pt idx="115">
                  <c:v>80.859375</c:v>
                </c:pt>
                <c:pt idx="116">
                  <c:v>81.5625</c:v>
                </c:pt>
                <c:pt idx="117">
                  <c:v>82.265625</c:v>
                </c:pt>
                <c:pt idx="118">
                  <c:v>82.96875</c:v>
                </c:pt>
                <c:pt idx="119">
                  <c:v>83.671875</c:v>
                </c:pt>
                <c:pt idx="120">
                  <c:v>84.375</c:v>
                </c:pt>
                <c:pt idx="121">
                  <c:v>85.078125</c:v>
                </c:pt>
                <c:pt idx="122">
                  <c:v>85.78125</c:v>
                </c:pt>
                <c:pt idx="123">
                  <c:v>86.484375</c:v>
                </c:pt>
                <c:pt idx="124">
                  <c:v>87.1875</c:v>
                </c:pt>
                <c:pt idx="125">
                  <c:v>87.890625</c:v>
                </c:pt>
                <c:pt idx="126">
                  <c:v>88.59375</c:v>
                </c:pt>
                <c:pt idx="127">
                  <c:v>89.296875</c:v>
                </c:pt>
                <c:pt idx="128">
                  <c:v>90</c:v>
                </c:pt>
                <c:pt idx="129">
                  <c:v>90.703125</c:v>
                </c:pt>
                <c:pt idx="130">
                  <c:v>91.40625</c:v>
                </c:pt>
                <c:pt idx="131">
                  <c:v>92.109375</c:v>
                </c:pt>
                <c:pt idx="132">
                  <c:v>92.8125</c:v>
                </c:pt>
                <c:pt idx="133">
                  <c:v>93.515625</c:v>
                </c:pt>
                <c:pt idx="134">
                  <c:v>94.21875</c:v>
                </c:pt>
                <c:pt idx="135">
                  <c:v>94.921875</c:v>
                </c:pt>
                <c:pt idx="136">
                  <c:v>95.625</c:v>
                </c:pt>
                <c:pt idx="137">
                  <c:v>96.328125</c:v>
                </c:pt>
                <c:pt idx="138">
                  <c:v>97.03125</c:v>
                </c:pt>
                <c:pt idx="139">
                  <c:v>97.734375</c:v>
                </c:pt>
                <c:pt idx="140">
                  <c:v>98.4375</c:v>
                </c:pt>
                <c:pt idx="141">
                  <c:v>99.140625</c:v>
                </c:pt>
                <c:pt idx="142">
                  <c:v>99.84375</c:v>
                </c:pt>
                <c:pt idx="143">
                  <c:v>100.546875</c:v>
                </c:pt>
                <c:pt idx="144">
                  <c:v>101.25</c:v>
                </c:pt>
                <c:pt idx="145">
                  <c:v>101.953125</c:v>
                </c:pt>
                <c:pt idx="146">
                  <c:v>102.65625</c:v>
                </c:pt>
                <c:pt idx="147">
                  <c:v>103.359375</c:v>
                </c:pt>
                <c:pt idx="148">
                  <c:v>104.0625</c:v>
                </c:pt>
                <c:pt idx="149">
                  <c:v>104.765625</c:v>
                </c:pt>
                <c:pt idx="150">
                  <c:v>105.46875</c:v>
                </c:pt>
                <c:pt idx="151">
                  <c:v>106.171875</c:v>
                </c:pt>
                <c:pt idx="152">
                  <c:v>106.875</c:v>
                </c:pt>
                <c:pt idx="153">
                  <c:v>107.578125</c:v>
                </c:pt>
                <c:pt idx="154">
                  <c:v>108.28125</c:v>
                </c:pt>
                <c:pt idx="155">
                  <c:v>108.984375</c:v>
                </c:pt>
                <c:pt idx="156">
                  <c:v>109.6875</c:v>
                </c:pt>
                <c:pt idx="157">
                  <c:v>110.390625</c:v>
                </c:pt>
                <c:pt idx="158">
                  <c:v>111.09375</c:v>
                </c:pt>
                <c:pt idx="159">
                  <c:v>111.796875</c:v>
                </c:pt>
                <c:pt idx="160">
                  <c:v>112.5</c:v>
                </c:pt>
                <c:pt idx="161">
                  <c:v>113.203125</c:v>
                </c:pt>
                <c:pt idx="162">
                  <c:v>113.90625</c:v>
                </c:pt>
                <c:pt idx="163">
                  <c:v>114.609375</c:v>
                </c:pt>
                <c:pt idx="164">
                  <c:v>115.3125</c:v>
                </c:pt>
                <c:pt idx="165">
                  <c:v>116.015625</c:v>
                </c:pt>
                <c:pt idx="166">
                  <c:v>116.71875</c:v>
                </c:pt>
                <c:pt idx="167">
                  <c:v>117.421875</c:v>
                </c:pt>
                <c:pt idx="168">
                  <c:v>118.125</c:v>
                </c:pt>
                <c:pt idx="169">
                  <c:v>118.828125</c:v>
                </c:pt>
                <c:pt idx="170">
                  <c:v>119.53125</c:v>
                </c:pt>
                <c:pt idx="171">
                  <c:v>120.234375</c:v>
                </c:pt>
                <c:pt idx="172">
                  <c:v>120.9375</c:v>
                </c:pt>
                <c:pt idx="173">
                  <c:v>121.640625</c:v>
                </c:pt>
                <c:pt idx="174">
                  <c:v>122.34375</c:v>
                </c:pt>
                <c:pt idx="175">
                  <c:v>123.046875</c:v>
                </c:pt>
                <c:pt idx="176">
                  <c:v>123.75</c:v>
                </c:pt>
                <c:pt idx="177">
                  <c:v>124.453125</c:v>
                </c:pt>
                <c:pt idx="178">
                  <c:v>125.15625</c:v>
                </c:pt>
                <c:pt idx="179">
                  <c:v>125.859375</c:v>
                </c:pt>
                <c:pt idx="180">
                  <c:v>126.5625</c:v>
                </c:pt>
                <c:pt idx="181">
                  <c:v>127.265625</c:v>
                </c:pt>
                <c:pt idx="182">
                  <c:v>127.96875</c:v>
                </c:pt>
                <c:pt idx="183">
                  <c:v>128.671875</c:v>
                </c:pt>
                <c:pt idx="184">
                  <c:v>129.375</c:v>
                </c:pt>
                <c:pt idx="185">
                  <c:v>130.078125</c:v>
                </c:pt>
                <c:pt idx="186">
                  <c:v>130.78125</c:v>
                </c:pt>
                <c:pt idx="187">
                  <c:v>131.484375</c:v>
                </c:pt>
                <c:pt idx="188">
                  <c:v>132.1875</c:v>
                </c:pt>
                <c:pt idx="189">
                  <c:v>132.890625</c:v>
                </c:pt>
                <c:pt idx="190">
                  <c:v>133.59375</c:v>
                </c:pt>
                <c:pt idx="191">
                  <c:v>134.296875</c:v>
                </c:pt>
                <c:pt idx="192">
                  <c:v>135</c:v>
                </c:pt>
                <c:pt idx="193">
                  <c:v>135.703125</c:v>
                </c:pt>
                <c:pt idx="194">
                  <c:v>136.40625</c:v>
                </c:pt>
                <c:pt idx="195">
                  <c:v>137.109375</c:v>
                </c:pt>
                <c:pt idx="196">
                  <c:v>137.8125</c:v>
                </c:pt>
                <c:pt idx="197">
                  <c:v>138.515625</c:v>
                </c:pt>
                <c:pt idx="198">
                  <c:v>139.21875</c:v>
                </c:pt>
                <c:pt idx="199">
                  <c:v>139.921875</c:v>
                </c:pt>
                <c:pt idx="200">
                  <c:v>140.625</c:v>
                </c:pt>
                <c:pt idx="201">
                  <c:v>141.328125</c:v>
                </c:pt>
                <c:pt idx="202">
                  <c:v>142.03125</c:v>
                </c:pt>
                <c:pt idx="203">
                  <c:v>142.734375</c:v>
                </c:pt>
                <c:pt idx="204">
                  <c:v>143.4375</c:v>
                </c:pt>
                <c:pt idx="205">
                  <c:v>144.140625</c:v>
                </c:pt>
                <c:pt idx="206">
                  <c:v>144.84375</c:v>
                </c:pt>
                <c:pt idx="207">
                  <c:v>145.546875</c:v>
                </c:pt>
                <c:pt idx="208">
                  <c:v>146.25</c:v>
                </c:pt>
                <c:pt idx="209">
                  <c:v>146.953125</c:v>
                </c:pt>
                <c:pt idx="210">
                  <c:v>147.65625</c:v>
                </c:pt>
                <c:pt idx="211">
                  <c:v>148.359375</c:v>
                </c:pt>
                <c:pt idx="212">
                  <c:v>149.0625</c:v>
                </c:pt>
                <c:pt idx="213">
                  <c:v>149.765625</c:v>
                </c:pt>
                <c:pt idx="214">
                  <c:v>150.46875</c:v>
                </c:pt>
                <c:pt idx="215">
                  <c:v>151.171875</c:v>
                </c:pt>
                <c:pt idx="216">
                  <c:v>151.875</c:v>
                </c:pt>
                <c:pt idx="217">
                  <c:v>152.578125</c:v>
                </c:pt>
                <c:pt idx="218">
                  <c:v>153.28125</c:v>
                </c:pt>
                <c:pt idx="219">
                  <c:v>153.984375</c:v>
                </c:pt>
                <c:pt idx="220">
                  <c:v>154.6875</c:v>
                </c:pt>
                <c:pt idx="221">
                  <c:v>155.390625</c:v>
                </c:pt>
                <c:pt idx="222">
                  <c:v>156.09375</c:v>
                </c:pt>
                <c:pt idx="223">
                  <c:v>156.796875</c:v>
                </c:pt>
                <c:pt idx="224">
                  <c:v>157.5</c:v>
                </c:pt>
                <c:pt idx="225">
                  <c:v>158.203125</c:v>
                </c:pt>
                <c:pt idx="226">
                  <c:v>158.90625</c:v>
                </c:pt>
                <c:pt idx="227">
                  <c:v>159.609375</c:v>
                </c:pt>
                <c:pt idx="228">
                  <c:v>160.3125</c:v>
                </c:pt>
                <c:pt idx="229">
                  <c:v>161.015625</c:v>
                </c:pt>
                <c:pt idx="230">
                  <c:v>161.71875</c:v>
                </c:pt>
                <c:pt idx="231">
                  <c:v>162.421875</c:v>
                </c:pt>
                <c:pt idx="232">
                  <c:v>163.125</c:v>
                </c:pt>
                <c:pt idx="233">
                  <c:v>163.828125</c:v>
                </c:pt>
                <c:pt idx="234">
                  <c:v>164.53125</c:v>
                </c:pt>
                <c:pt idx="235">
                  <c:v>165.234375</c:v>
                </c:pt>
                <c:pt idx="236">
                  <c:v>165.9375</c:v>
                </c:pt>
                <c:pt idx="237">
                  <c:v>166.640625</c:v>
                </c:pt>
                <c:pt idx="238">
                  <c:v>167.34375</c:v>
                </c:pt>
                <c:pt idx="239">
                  <c:v>168.046875</c:v>
                </c:pt>
                <c:pt idx="240">
                  <c:v>168.75</c:v>
                </c:pt>
                <c:pt idx="241">
                  <c:v>169.453125</c:v>
                </c:pt>
                <c:pt idx="242">
                  <c:v>170.15625</c:v>
                </c:pt>
                <c:pt idx="243">
                  <c:v>170.859375</c:v>
                </c:pt>
                <c:pt idx="244">
                  <c:v>171.5625</c:v>
                </c:pt>
                <c:pt idx="245">
                  <c:v>172.265625</c:v>
                </c:pt>
                <c:pt idx="246">
                  <c:v>172.96875</c:v>
                </c:pt>
                <c:pt idx="247">
                  <c:v>173.671875</c:v>
                </c:pt>
                <c:pt idx="248">
                  <c:v>174.375</c:v>
                </c:pt>
                <c:pt idx="249">
                  <c:v>175.078125</c:v>
                </c:pt>
                <c:pt idx="250">
                  <c:v>175.78125</c:v>
                </c:pt>
                <c:pt idx="251">
                  <c:v>176.484375</c:v>
                </c:pt>
                <c:pt idx="252">
                  <c:v>177.1875</c:v>
                </c:pt>
                <c:pt idx="253">
                  <c:v>177.890625</c:v>
                </c:pt>
                <c:pt idx="254">
                  <c:v>178.59375</c:v>
                </c:pt>
                <c:pt idx="255">
                  <c:v>179.296875</c:v>
                </c:pt>
                <c:pt idx="256">
                  <c:v>180</c:v>
                </c:pt>
                <c:pt idx="257">
                  <c:v>180.703125</c:v>
                </c:pt>
                <c:pt idx="258">
                  <c:v>181.40625</c:v>
                </c:pt>
                <c:pt idx="259">
                  <c:v>182.109375</c:v>
                </c:pt>
                <c:pt idx="260">
                  <c:v>182.8125</c:v>
                </c:pt>
                <c:pt idx="261">
                  <c:v>183.515625</c:v>
                </c:pt>
                <c:pt idx="262">
                  <c:v>184.21875</c:v>
                </c:pt>
                <c:pt idx="263">
                  <c:v>184.921875</c:v>
                </c:pt>
                <c:pt idx="264">
                  <c:v>185.625</c:v>
                </c:pt>
                <c:pt idx="265">
                  <c:v>186.328125</c:v>
                </c:pt>
                <c:pt idx="266">
                  <c:v>187.03125</c:v>
                </c:pt>
                <c:pt idx="267">
                  <c:v>187.734375</c:v>
                </c:pt>
                <c:pt idx="268">
                  <c:v>188.4375</c:v>
                </c:pt>
                <c:pt idx="269">
                  <c:v>189.140625</c:v>
                </c:pt>
                <c:pt idx="270">
                  <c:v>189.84375</c:v>
                </c:pt>
                <c:pt idx="271">
                  <c:v>190.546875</c:v>
                </c:pt>
                <c:pt idx="272">
                  <c:v>191.25</c:v>
                </c:pt>
                <c:pt idx="273">
                  <c:v>191.953125</c:v>
                </c:pt>
                <c:pt idx="274">
                  <c:v>192.65625</c:v>
                </c:pt>
                <c:pt idx="275">
                  <c:v>193.359375</c:v>
                </c:pt>
                <c:pt idx="276">
                  <c:v>194.0625</c:v>
                </c:pt>
                <c:pt idx="277">
                  <c:v>194.765625</c:v>
                </c:pt>
                <c:pt idx="278">
                  <c:v>195.46875</c:v>
                </c:pt>
                <c:pt idx="279">
                  <c:v>196.171875</c:v>
                </c:pt>
                <c:pt idx="280">
                  <c:v>196.875</c:v>
                </c:pt>
                <c:pt idx="281">
                  <c:v>197.578125</c:v>
                </c:pt>
                <c:pt idx="282">
                  <c:v>198.28125</c:v>
                </c:pt>
                <c:pt idx="283">
                  <c:v>198.984375</c:v>
                </c:pt>
                <c:pt idx="284">
                  <c:v>199.6875</c:v>
                </c:pt>
                <c:pt idx="285">
                  <c:v>200.390625</c:v>
                </c:pt>
                <c:pt idx="286">
                  <c:v>201.09375</c:v>
                </c:pt>
                <c:pt idx="287">
                  <c:v>201.796875</c:v>
                </c:pt>
                <c:pt idx="288">
                  <c:v>202.5</c:v>
                </c:pt>
                <c:pt idx="289">
                  <c:v>203.203125</c:v>
                </c:pt>
                <c:pt idx="290">
                  <c:v>203.90625</c:v>
                </c:pt>
                <c:pt idx="291">
                  <c:v>204.609375</c:v>
                </c:pt>
                <c:pt idx="292">
                  <c:v>205.3125</c:v>
                </c:pt>
                <c:pt idx="293">
                  <c:v>206.015625</c:v>
                </c:pt>
                <c:pt idx="294">
                  <c:v>206.71875</c:v>
                </c:pt>
                <c:pt idx="295">
                  <c:v>207.421875</c:v>
                </c:pt>
                <c:pt idx="296">
                  <c:v>208.125</c:v>
                </c:pt>
                <c:pt idx="297">
                  <c:v>208.828125</c:v>
                </c:pt>
                <c:pt idx="298">
                  <c:v>209.53125</c:v>
                </c:pt>
                <c:pt idx="299">
                  <c:v>210.234375</c:v>
                </c:pt>
                <c:pt idx="300">
                  <c:v>210.9375</c:v>
                </c:pt>
                <c:pt idx="301">
                  <c:v>211.640625</c:v>
                </c:pt>
                <c:pt idx="302">
                  <c:v>212.34375</c:v>
                </c:pt>
                <c:pt idx="303">
                  <c:v>213.046875</c:v>
                </c:pt>
                <c:pt idx="304">
                  <c:v>213.75</c:v>
                </c:pt>
                <c:pt idx="305">
                  <c:v>214.453125</c:v>
                </c:pt>
                <c:pt idx="306">
                  <c:v>215.15625</c:v>
                </c:pt>
                <c:pt idx="307">
                  <c:v>215.859375</c:v>
                </c:pt>
                <c:pt idx="308">
                  <c:v>216.5625</c:v>
                </c:pt>
                <c:pt idx="309">
                  <c:v>217.265625</c:v>
                </c:pt>
                <c:pt idx="310">
                  <c:v>217.96875</c:v>
                </c:pt>
                <c:pt idx="311">
                  <c:v>218.671875</c:v>
                </c:pt>
                <c:pt idx="312">
                  <c:v>219.375</c:v>
                </c:pt>
                <c:pt idx="313">
                  <c:v>220.078125</c:v>
                </c:pt>
                <c:pt idx="314">
                  <c:v>220.78125</c:v>
                </c:pt>
                <c:pt idx="315">
                  <c:v>221.484375</c:v>
                </c:pt>
                <c:pt idx="316">
                  <c:v>222.1875</c:v>
                </c:pt>
                <c:pt idx="317">
                  <c:v>222.890625</c:v>
                </c:pt>
                <c:pt idx="318">
                  <c:v>223.59375</c:v>
                </c:pt>
                <c:pt idx="319">
                  <c:v>224.296875</c:v>
                </c:pt>
                <c:pt idx="320">
                  <c:v>225</c:v>
                </c:pt>
                <c:pt idx="321">
                  <c:v>225.703125</c:v>
                </c:pt>
                <c:pt idx="322">
                  <c:v>226.40625</c:v>
                </c:pt>
                <c:pt idx="323">
                  <c:v>227.109375</c:v>
                </c:pt>
                <c:pt idx="324">
                  <c:v>227.8125</c:v>
                </c:pt>
                <c:pt idx="325">
                  <c:v>228.515625</c:v>
                </c:pt>
                <c:pt idx="326">
                  <c:v>229.21875</c:v>
                </c:pt>
                <c:pt idx="327">
                  <c:v>229.921875</c:v>
                </c:pt>
                <c:pt idx="328">
                  <c:v>230.625</c:v>
                </c:pt>
                <c:pt idx="329">
                  <c:v>231.328125</c:v>
                </c:pt>
                <c:pt idx="330">
                  <c:v>232.03125</c:v>
                </c:pt>
                <c:pt idx="331">
                  <c:v>232.734375</c:v>
                </c:pt>
                <c:pt idx="332">
                  <c:v>233.4375</c:v>
                </c:pt>
                <c:pt idx="333">
                  <c:v>234.140625</c:v>
                </c:pt>
                <c:pt idx="334">
                  <c:v>234.84375</c:v>
                </c:pt>
                <c:pt idx="335">
                  <c:v>235.546875</c:v>
                </c:pt>
                <c:pt idx="336">
                  <c:v>236.25</c:v>
                </c:pt>
                <c:pt idx="337">
                  <c:v>236.953125</c:v>
                </c:pt>
                <c:pt idx="338">
                  <c:v>237.65625</c:v>
                </c:pt>
                <c:pt idx="339">
                  <c:v>238.359375</c:v>
                </c:pt>
                <c:pt idx="340">
                  <c:v>239.0625</c:v>
                </c:pt>
                <c:pt idx="341">
                  <c:v>239.765625</c:v>
                </c:pt>
                <c:pt idx="342">
                  <c:v>240.46875</c:v>
                </c:pt>
                <c:pt idx="343">
                  <c:v>241.171875</c:v>
                </c:pt>
                <c:pt idx="344">
                  <c:v>241.875</c:v>
                </c:pt>
                <c:pt idx="345">
                  <c:v>242.578125</c:v>
                </c:pt>
                <c:pt idx="346">
                  <c:v>243.28125</c:v>
                </c:pt>
                <c:pt idx="347">
                  <c:v>243.984375</c:v>
                </c:pt>
                <c:pt idx="348">
                  <c:v>244.6875</c:v>
                </c:pt>
                <c:pt idx="349">
                  <c:v>245.390625</c:v>
                </c:pt>
                <c:pt idx="350">
                  <c:v>246.09375</c:v>
                </c:pt>
                <c:pt idx="351">
                  <c:v>246.796875</c:v>
                </c:pt>
                <c:pt idx="352">
                  <c:v>247.5</c:v>
                </c:pt>
                <c:pt idx="353">
                  <c:v>248.203125</c:v>
                </c:pt>
                <c:pt idx="354">
                  <c:v>248.90625</c:v>
                </c:pt>
                <c:pt idx="355">
                  <c:v>249.609375</c:v>
                </c:pt>
                <c:pt idx="356">
                  <c:v>250.3125</c:v>
                </c:pt>
                <c:pt idx="357">
                  <c:v>251.015625</c:v>
                </c:pt>
                <c:pt idx="358">
                  <c:v>251.71875</c:v>
                </c:pt>
                <c:pt idx="359">
                  <c:v>252.421875</c:v>
                </c:pt>
                <c:pt idx="360">
                  <c:v>253.125</c:v>
                </c:pt>
                <c:pt idx="361">
                  <c:v>253.828125</c:v>
                </c:pt>
                <c:pt idx="362">
                  <c:v>254.53125</c:v>
                </c:pt>
                <c:pt idx="363">
                  <c:v>255.234375</c:v>
                </c:pt>
                <c:pt idx="364">
                  <c:v>255.9375</c:v>
                </c:pt>
                <c:pt idx="365">
                  <c:v>256.640625</c:v>
                </c:pt>
                <c:pt idx="366">
                  <c:v>257.34375</c:v>
                </c:pt>
                <c:pt idx="367">
                  <c:v>258.046875</c:v>
                </c:pt>
                <c:pt idx="368">
                  <c:v>258.75</c:v>
                </c:pt>
                <c:pt idx="369">
                  <c:v>259.453125</c:v>
                </c:pt>
                <c:pt idx="370">
                  <c:v>260.15625</c:v>
                </c:pt>
                <c:pt idx="371">
                  <c:v>260.859375</c:v>
                </c:pt>
                <c:pt idx="372">
                  <c:v>261.5625</c:v>
                </c:pt>
                <c:pt idx="373">
                  <c:v>262.265625</c:v>
                </c:pt>
                <c:pt idx="374">
                  <c:v>262.96875</c:v>
                </c:pt>
                <c:pt idx="375">
                  <c:v>263.671875</c:v>
                </c:pt>
                <c:pt idx="376">
                  <c:v>264.375</c:v>
                </c:pt>
                <c:pt idx="377">
                  <c:v>265.078125</c:v>
                </c:pt>
                <c:pt idx="378">
                  <c:v>265.78125</c:v>
                </c:pt>
                <c:pt idx="379">
                  <c:v>266.484375</c:v>
                </c:pt>
                <c:pt idx="380">
                  <c:v>267.1875</c:v>
                </c:pt>
                <c:pt idx="381">
                  <c:v>267.890625</c:v>
                </c:pt>
                <c:pt idx="382">
                  <c:v>268.59375</c:v>
                </c:pt>
                <c:pt idx="383">
                  <c:v>269.296875</c:v>
                </c:pt>
                <c:pt idx="384">
                  <c:v>270</c:v>
                </c:pt>
                <c:pt idx="385">
                  <c:v>270.703125</c:v>
                </c:pt>
                <c:pt idx="386">
                  <c:v>271.40625</c:v>
                </c:pt>
                <c:pt idx="387">
                  <c:v>272.109375</c:v>
                </c:pt>
                <c:pt idx="388">
                  <c:v>272.8125</c:v>
                </c:pt>
                <c:pt idx="389">
                  <c:v>273.515625</c:v>
                </c:pt>
                <c:pt idx="390">
                  <c:v>274.21875</c:v>
                </c:pt>
                <c:pt idx="391">
                  <c:v>274.921875</c:v>
                </c:pt>
                <c:pt idx="392">
                  <c:v>275.625</c:v>
                </c:pt>
                <c:pt idx="393">
                  <c:v>276.328125</c:v>
                </c:pt>
                <c:pt idx="394">
                  <c:v>277.03125</c:v>
                </c:pt>
                <c:pt idx="395">
                  <c:v>277.734375</c:v>
                </c:pt>
                <c:pt idx="396">
                  <c:v>278.4375</c:v>
                </c:pt>
                <c:pt idx="397">
                  <c:v>279.140625</c:v>
                </c:pt>
                <c:pt idx="398">
                  <c:v>279.84375</c:v>
                </c:pt>
                <c:pt idx="399">
                  <c:v>280.546875</c:v>
                </c:pt>
                <c:pt idx="400">
                  <c:v>281.25</c:v>
                </c:pt>
                <c:pt idx="401">
                  <c:v>281.953125</c:v>
                </c:pt>
                <c:pt idx="402">
                  <c:v>282.65625</c:v>
                </c:pt>
                <c:pt idx="403">
                  <c:v>283.359375</c:v>
                </c:pt>
                <c:pt idx="404">
                  <c:v>284.0625</c:v>
                </c:pt>
                <c:pt idx="405">
                  <c:v>284.765625</c:v>
                </c:pt>
                <c:pt idx="406">
                  <c:v>285.46875</c:v>
                </c:pt>
                <c:pt idx="407">
                  <c:v>286.171875</c:v>
                </c:pt>
                <c:pt idx="408">
                  <c:v>286.875</c:v>
                </c:pt>
                <c:pt idx="409">
                  <c:v>287.578125</c:v>
                </c:pt>
                <c:pt idx="410">
                  <c:v>288.28125</c:v>
                </c:pt>
                <c:pt idx="411">
                  <c:v>288.984375</c:v>
                </c:pt>
                <c:pt idx="412">
                  <c:v>289.6875</c:v>
                </c:pt>
                <c:pt idx="413">
                  <c:v>290.390625</c:v>
                </c:pt>
                <c:pt idx="414">
                  <c:v>291.09375</c:v>
                </c:pt>
                <c:pt idx="415">
                  <c:v>291.796875</c:v>
                </c:pt>
                <c:pt idx="416">
                  <c:v>292.5</c:v>
                </c:pt>
                <c:pt idx="417">
                  <c:v>293.203125</c:v>
                </c:pt>
                <c:pt idx="418">
                  <c:v>293.90625</c:v>
                </c:pt>
                <c:pt idx="419">
                  <c:v>294.609375</c:v>
                </c:pt>
                <c:pt idx="420">
                  <c:v>295.3125</c:v>
                </c:pt>
                <c:pt idx="421">
                  <c:v>296.015625</c:v>
                </c:pt>
                <c:pt idx="422">
                  <c:v>296.71875</c:v>
                </c:pt>
                <c:pt idx="423">
                  <c:v>297.421875</c:v>
                </c:pt>
                <c:pt idx="424">
                  <c:v>298.125</c:v>
                </c:pt>
                <c:pt idx="425">
                  <c:v>298.828125</c:v>
                </c:pt>
                <c:pt idx="426">
                  <c:v>299.53125</c:v>
                </c:pt>
                <c:pt idx="427">
                  <c:v>300.234375</c:v>
                </c:pt>
                <c:pt idx="428">
                  <c:v>300.9375</c:v>
                </c:pt>
                <c:pt idx="429">
                  <c:v>301.640625</c:v>
                </c:pt>
                <c:pt idx="430">
                  <c:v>302.34375</c:v>
                </c:pt>
                <c:pt idx="431">
                  <c:v>303.046875</c:v>
                </c:pt>
                <c:pt idx="432">
                  <c:v>303.75</c:v>
                </c:pt>
                <c:pt idx="433">
                  <c:v>304.453125</c:v>
                </c:pt>
                <c:pt idx="434">
                  <c:v>305.15625</c:v>
                </c:pt>
                <c:pt idx="435">
                  <c:v>305.859375</c:v>
                </c:pt>
                <c:pt idx="436">
                  <c:v>306.5625</c:v>
                </c:pt>
                <c:pt idx="437">
                  <c:v>307.265625</c:v>
                </c:pt>
                <c:pt idx="438">
                  <c:v>307.96875</c:v>
                </c:pt>
                <c:pt idx="439">
                  <c:v>308.671875</c:v>
                </c:pt>
                <c:pt idx="440">
                  <c:v>309.375</c:v>
                </c:pt>
                <c:pt idx="441">
                  <c:v>310.078125</c:v>
                </c:pt>
                <c:pt idx="442">
                  <c:v>310.78125</c:v>
                </c:pt>
                <c:pt idx="443">
                  <c:v>311.484375</c:v>
                </c:pt>
                <c:pt idx="444">
                  <c:v>312.1875</c:v>
                </c:pt>
                <c:pt idx="445">
                  <c:v>312.890625</c:v>
                </c:pt>
                <c:pt idx="446">
                  <c:v>313.59375</c:v>
                </c:pt>
                <c:pt idx="447">
                  <c:v>314.296875</c:v>
                </c:pt>
                <c:pt idx="448">
                  <c:v>315</c:v>
                </c:pt>
                <c:pt idx="449">
                  <c:v>315.703125</c:v>
                </c:pt>
                <c:pt idx="450">
                  <c:v>316.40625</c:v>
                </c:pt>
                <c:pt idx="451">
                  <c:v>317.109375</c:v>
                </c:pt>
                <c:pt idx="452">
                  <c:v>317.8125</c:v>
                </c:pt>
                <c:pt idx="453">
                  <c:v>318.515625</c:v>
                </c:pt>
                <c:pt idx="454">
                  <c:v>319.21875</c:v>
                </c:pt>
                <c:pt idx="455">
                  <c:v>319.921875</c:v>
                </c:pt>
                <c:pt idx="456">
                  <c:v>320.625</c:v>
                </c:pt>
                <c:pt idx="457">
                  <c:v>321.328125</c:v>
                </c:pt>
                <c:pt idx="458">
                  <c:v>322.03125</c:v>
                </c:pt>
                <c:pt idx="459">
                  <c:v>322.734375</c:v>
                </c:pt>
                <c:pt idx="460">
                  <c:v>323.4375</c:v>
                </c:pt>
                <c:pt idx="461">
                  <c:v>324.140625</c:v>
                </c:pt>
                <c:pt idx="462">
                  <c:v>324.84375</c:v>
                </c:pt>
                <c:pt idx="463">
                  <c:v>325.546875</c:v>
                </c:pt>
                <c:pt idx="464">
                  <c:v>326.25</c:v>
                </c:pt>
                <c:pt idx="465">
                  <c:v>326.953125</c:v>
                </c:pt>
                <c:pt idx="466">
                  <c:v>327.65625</c:v>
                </c:pt>
                <c:pt idx="467">
                  <c:v>328.359375</c:v>
                </c:pt>
                <c:pt idx="468">
                  <c:v>329.0625</c:v>
                </c:pt>
                <c:pt idx="469">
                  <c:v>329.765625</c:v>
                </c:pt>
                <c:pt idx="470">
                  <c:v>330.46875</c:v>
                </c:pt>
                <c:pt idx="471">
                  <c:v>331.171875</c:v>
                </c:pt>
                <c:pt idx="472">
                  <c:v>331.875</c:v>
                </c:pt>
                <c:pt idx="473">
                  <c:v>332.578125</c:v>
                </c:pt>
                <c:pt idx="474">
                  <c:v>333.28125</c:v>
                </c:pt>
                <c:pt idx="475">
                  <c:v>333.984375</c:v>
                </c:pt>
                <c:pt idx="476">
                  <c:v>334.6875</c:v>
                </c:pt>
                <c:pt idx="477">
                  <c:v>335.390625</c:v>
                </c:pt>
                <c:pt idx="478">
                  <c:v>336.09375</c:v>
                </c:pt>
                <c:pt idx="479">
                  <c:v>336.796875</c:v>
                </c:pt>
                <c:pt idx="480">
                  <c:v>337.5</c:v>
                </c:pt>
                <c:pt idx="481">
                  <c:v>338.203125</c:v>
                </c:pt>
                <c:pt idx="482">
                  <c:v>338.90625</c:v>
                </c:pt>
                <c:pt idx="483">
                  <c:v>339.609375</c:v>
                </c:pt>
                <c:pt idx="484">
                  <c:v>340.3125</c:v>
                </c:pt>
                <c:pt idx="485">
                  <c:v>341.015625</c:v>
                </c:pt>
                <c:pt idx="486">
                  <c:v>341.71875</c:v>
                </c:pt>
                <c:pt idx="487">
                  <c:v>342.421875</c:v>
                </c:pt>
                <c:pt idx="488">
                  <c:v>343.125</c:v>
                </c:pt>
                <c:pt idx="489">
                  <c:v>343.828125</c:v>
                </c:pt>
                <c:pt idx="490">
                  <c:v>344.53125</c:v>
                </c:pt>
                <c:pt idx="491">
                  <c:v>345.234375</c:v>
                </c:pt>
                <c:pt idx="492">
                  <c:v>345.9375</c:v>
                </c:pt>
                <c:pt idx="493">
                  <c:v>346.640625</c:v>
                </c:pt>
                <c:pt idx="494">
                  <c:v>347.34375</c:v>
                </c:pt>
                <c:pt idx="495">
                  <c:v>348.046875</c:v>
                </c:pt>
                <c:pt idx="496">
                  <c:v>348.75</c:v>
                </c:pt>
                <c:pt idx="497">
                  <c:v>349.453125</c:v>
                </c:pt>
                <c:pt idx="498">
                  <c:v>350.15625</c:v>
                </c:pt>
                <c:pt idx="499">
                  <c:v>350.859375</c:v>
                </c:pt>
                <c:pt idx="500">
                  <c:v>351.5625</c:v>
                </c:pt>
                <c:pt idx="501">
                  <c:v>352.265625</c:v>
                </c:pt>
                <c:pt idx="502">
                  <c:v>352.96875</c:v>
                </c:pt>
                <c:pt idx="503">
                  <c:v>353.671875</c:v>
                </c:pt>
                <c:pt idx="504">
                  <c:v>354.375</c:v>
                </c:pt>
                <c:pt idx="505">
                  <c:v>355.078125</c:v>
                </c:pt>
                <c:pt idx="506">
                  <c:v>355.78125</c:v>
                </c:pt>
                <c:pt idx="507">
                  <c:v>356.484375</c:v>
                </c:pt>
                <c:pt idx="508">
                  <c:v>357.1875</c:v>
                </c:pt>
                <c:pt idx="509">
                  <c:v>357.890625</c:v>
                </c:pt>
                <c:pt idx="510">
                  <c:v>358.59375</c:v>
                </c:pt>
                <c:pt idx="511">
                  <c:v>359.296875</c:v>
                </c:pt>
                <c:pt idx="512">
                  <c:v>360</c:v>
                </c:pt>
              </c:numCache>
            </c:numRef>
          </c:cat>
          <c:val>
            <c:numRef>
              <c:f>Feuil1!$E$12:$E$524</c:f>
              <c:numCache>
                <c:ptCount val="513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25</c:v>
                </c:pt>
                <c:pt idx="9">
                  <c:v>28</c:v>
                </c:pt>
                <c:pt idx="10">
                  <c:v>31</c:v>
                </c:pt>
                <c:pt idx="11">
                  <c:v>34</c:v>
                </c:pt>
                <c:pt idx="12">
                  <c:v>37</c:v>
                </c:pt>
                <c:pt idx="13">
                  <c:v>40</c:v>
                </c:pt>
                <c:pt idx="14">
                  <c:v>43</c:v>
                </c:pt>
                <c:pt idx="15">
                  <c:v>46</c:v>
                </c:pt>
                <c:pt idx="16">
                  <c:v>49</c:v>
                </c:pt>
                <c:pt idx="17">
                  <c:v>53</c:v>
                </c:pt>
                <c:pt idx="18">
                  <c:v>56</c:v>
                </c:pt>
                <c:pt idx="19">
                  <c:v>59</c:v>
                </c:pt>
                <c:pt idx="20">
                  <c:v>62</c:v>
                </c:pt>
                <c:pt idx="21">
                  <c:v>65</c:v>
                </c:pt>
                <c:pt idx="22">
                  <c:v>68</c:v>
                </c:pt>
                <c:pt idx="23">
                  <c:v>71</c:v>
                </c:pt>
                <c:pt idx="24">
                  <c:v>74</c:v>
                </c:pt>
                <c:pt idx="25">
                  <c:v>77</c:v>
                </c:pt>
                <c:pt idx="26">
                  <c:v>80</c:v>
                </c:pt>
                <c:pt idx="27">
                  <c:v>83</c:v>
                </c:pt>
                <c:pt idx="28">
                  <c:v>86</c:v>
                </c:pt>
                <c:pt idx="29">
                  <c:v>89</c:v>
                </c:pt>
                <c:pt idx="30">
                  <c:v>92</c:v>
                </c:pt>
                <c:pt idx="31">
                  <c:v>95</c:v>
                </c:pt>
                <c:pt idx="32">
                  <c:v>97</c:v>
                </c:pt>
                <c:pt idx="33">
                  <c:v>100</c:v>
                </c:pt>
                <c:pt idx="34">
                  <c:v>103</c:v>
                </c:pt>
                <c:pt idx="35">
                  <c:v>106</c:v>
                </c:pt>
                <c:pt idx="36">
                  <c:v>109</c:v>
                </c:pt>
                <c:pt idx="37">
                  <c:v>112</c:v>
                </c:pt>
                <c:pt idx="38">
                  <c:v>115</c:v>
                </c:pt>
                <c:pt idx="39">
                  <c:v>117</c:v>
                </c:pt>
                <c:pt idx="40">
                  <c:v>120</c:v>
                </c:pt>
                <c:pt idx="41">
                  <c:v>123</c:v>
                </c:pt>
                <c:pt idx="42">
                  <c:v>126</c:v>
                </c:pt>
                <c:pt idx="43">
                  <c:v>128</c:v>
                </c:pt>
                <c:pt idx="44">
                  <c:v>131</c:v>
                </c:pt>
                <c:pt idx="45">
                  <c:v>134</c:v>
                </c:pt>
                <c:pt idx="46">
                  <c:v>136</c:v>
                </c:pt>
                <c:pt idx="47">
                  <c:v>139</c:v>
                </c:pt>
                <c:pt idx="48">
                  <c:v>142</c:v>
                </c:pt>
                <c:pt idx="49">
                  <c:v>144</c:v>
                </c:pt>
                <c:pt idx="50">
                  <c:v>147</c:v>
                </c:pt>
                <c:pt idx="51">
                  <c:v>149</c:v>
                </c:pt>
                <c:pt idx="52">
                  <c:v>152</c:v>
                </c:pt>
                <c:pt idx="53">
                  <c:v>155</c:v>
                </c:pt>
                <c:pt idx="54">
                  <c:v>157</c:v>
                </c:pt>
                <c:pt idx="55">
                  <c:v>159</c:v>
                </c:pt>
                <c:pt idx="56">
                  <c:v>162</c:v>
                </c:pt>
                <c:pt idx="57">
                  <c:v>164</c:v>
                </c:pt>
                <c:pt idx="58">
                  <c:v>167</c:v>
                </c:pt>
                <c:pt idx="59">
                  <c:v>169</c:v>
                </c:pt>
                <c:pt idx="60">
                  <c:v>171</c:v>
                </c:pt>
                <c:pt idx="61">
                  <c:v>174</c:v>
                </c:pt>
                <c:pt idx="62">
                  <c:v>176</c:v>
                </c:pt>
                <c:pt idx="63">
                  <c:v>178</c:v>
                </c:pt>
                <c:pt idx="64">
                  <c:v>181</c:v>
                </c:pt>
                <c:pt idx="65">
                  <c:v>183</c:v>
                </c:pt>
                <c:pt idx="66">
                  <c:v>185</c:v>
                </c:pt>
                <c:pt idx="67">
                  <c:v>187</c:v>
                </c:pt>
                <c:pt idx="68">
                  <c:v>189</c:v>
                </c:pt>
                <c:pt idx="69">
                  <c:v>191</c:v>
                </c:pt>
                <c:pt idx="70">
                  <c:v>193</c:v>
                </c:pt>
                <c:pt idx="71">
                  <c:v>195</c:v>
                </c:pt>
                <c:pt idx="72">
                  <c:v>197</c:v>
                </c:pt>
                <c:pt idx="73">
                  <c:v>199</c:v>
                </c:pt>
                <c:pt idx="74">
                  <c:v>201</c:v>
                </c:pt>
                <c:pt idx="75">
                  <c:v>203</c:v>
                </c:pt>
                <c:pt idx="76">
                  <c:v>205</c:v>
                </c:pt>
                <c:pt idx="77">
                  <c:v>207</c:v>
                </c:pt>
                <c:pt idx="78">
                  <c:v>209</c:v>
                </c:pt>
                <c:pt idx="79">
                  <c:v>211</c:v>
                </c:pt>
                <c:pt idx="80">
                  <c:v>212</c:v>
                </c:pt>
                <c:pt idx="81">
                  <c:v>214</c:v>
                </c:pt>
                <c:pt idx="82">
                  <c:v>216</c:v>
                </c:pt>
                <c:pt idx="83">
                  <c:v>217</c:v>
                </c:pt>
                <c:pt idx="84">
                  <c:v>219</c:v>
                </c:pt>
                <c:pt idx="85">
                  <c:v>221</c:v>
                </c:pt>
                <c:pt idx="86">
                  <c:v>222</c:v>
                </c:pt>
                <c:pt idx="87">
                  <c:v>224</c:v>
                </c:pt>
                <c:pt idx="88">
                  <c:v>225</c:v>
                </c:pt>
                <c:pt idx="89">
                  <c:v>227</c:v>
                </c:pt>
                <c:pt idx="90">
                  <c:v>228</c:v>
                </c:pt>
                <c:pt idx="91">
                  <c:v>230</c:v>
                </c:pt>
                <c:pt idx="92">
                  <c:v>231</c:v>
                </c:pt>
                <c:pt idx="93">
                  <c:v>232</c:v>
                </c:pt>
                <c:pt idx="94">
                  <c:v>234</c:v>
                </c:pt>
                <c:pt idx="95">
                  <c:v>235</c:v>
                </c:pt>
                <c:pt idx="96">
                  <c:v>236</c:v>
                </c:pt>
                <c:pt idx="97">
                  <c:v>237</c:v>
                </c:pt>
                <c:pt idx="98">
                  <c:v>238</c:v>
                </c:pt>
                <c:pt idx="99">
                  <c:v>239</c:v>
                </c:pt>
                <c:pt idx="100">
                  <c:v>241</c:v>
                </c:pt>
                <c:pt idx="101">
                  <c:v>242</c:v>
                </c:pt>
                <c:pt idx="102">
                  <c:v>243</c:v>
                </c:pt>
                <c:pt idx="103">
                  <c:v>244</c:v>
                </c:pt>
                <c:pt idx="104">
                  <c:v>244</c:v>
                </c:pt>
                <c:pt idx="105">
                  <c:v>245</c:v>
                </c:pt>
                <c:pt idx="106">
                  <c:v>246</c:v>
                </c:pt>
                <c:pt idx="107">
                  <c:v>247</c:v>
                </c:pt>
                <c:pt idx="108">
                  <c:v>248</c:v>
                </c:pt>
                <c:pt idx="109">
                  <c:v>249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251</c:v>
                </c:pt>
                <c:pt idx="114">
                  <c:v>252</c:v>
                </c:pt>
                <c:pt idx="115">
                  <c:v>252</c:v>
                </c:pt>
                <c:pt idx="116">
                  <c:v>253</c:v>
                </c:pt>
                <c:pt idx="117">
                  <c:v>253</c:v>
                </c:pt>
                <c:pt idx="118">
                  <c:v>254</c:v>
                </c:pt>
                <c:pt idx="119">
                  <c:v>254</c:v>
                </c:pt>
                <c:pt idx="120">
                  <c:v>254</c:v>
                </c:pt>
                <c:pt idx="121">
                  <c:v>255</c:v>
                </c:pt>
                <c:pt idx="122">
                  <c:v>255</c:v>
                </c:pt>
                <c:pt idx="123">
                  <c:v>255</c:v>
                </c:pt>
                <c:pt idx="124">
                  <c:v>255</c:v>
                </c:pt>
                <c:pt idx="125">
                  <c:v>255</c:v>
                </c:pt>
                <c:pt idx="126">
                  <c:v>255</c:v>
                </c:pt>
                <c:pt idx="127">
                  <c:v>255</c:v>
                </c:pt>
                <c:pt idx="128">
                  <c:v>256</c:v>
                </c:pt>
                <c:pt idx="129">
                  <c:v>255</c:v>
                </c:pt>
                <c:pt idx="130">
                  <c:v>255</c:v>
                </c:pt>
                <c:pt idx="131">
                  <c:v>255</c:v>
                </c:pt>
                <c:pt idx="132">
                  <c:v>255</c:v>
                </c:pt>
                <c:pt idx="133">
                  <c:v>255</c:v>
                </c:pt>
                <c:pt idx="134">
                  <c:v>255</c:v>
                </c:pt>
                <c:pt idx="135">
                  <c:v>255</c:v>
                </c:pt>
                <c:pt idx="136">
                  <c:v>254</c:v>
                </c:pt>
                <c:pt idx="137">
                  <c:v>254</c:v>
                </c:pt>
                <c:pt idx="138">
                  <c:v>254</c:v>
                </c:pt>
                <c:pt idx="139">
                  <c:v>253</c:v>
                </c:pt>
                <c:pt idx="140">
                  <c:v>253</c:v>
                </c:pt>
                <c:pt idx="141">
                  <c:v>252</c:v>
                </c:pt>
                <c:pt idx="142">
                  <c:v>252</c:v>
                </c:pt>
                <c:pt idx="143">
                  <c:v>251</c:v>
                </c:pt>
                <c:pt idx="144">
                  <c:v>251</c:v>
                </c:pt>
                <c:pt idx="145">
                  <c:v>250</c:v>
                </c:pt>
                <c:pt idx="146">
                  <c:v>249</c:v>
                </c:pt>
                <c:pt idx="147">
                  <c:v>249</c:v>
                </c:pt>
                <c:pt idx="148">
                  <c:v>248</c:v>
                </c:pt>
                <c:pt idx="149">
                  <c:v>247</c:v>
                </c:pt>
                <c:pt idx="150">
                  <c:v>246</c:v>
                </c:pt>
                <c:pt idx="151">
                  <c:v>245</c:v>
                </c:pt>
                <c:pt idx="152">
                  <c:v>244</c:v>
                </c:pt>
                <c:pt idx="153">
                  <c:v>244</c:v>
                </c:pt>
                <c:pt idx="154">
                  <c:v>243</c:v>
                </c:pt>
                <c:pt idx="155">
                  <c:v>242</c:v>
                </c:pt>
                <c:pt idx="156">
                  <c:v>241</c:v>
                </c:pt>
                <c:pt idx="157">
                  <c:v>239</c:v>
                </c:pt>
                <c:pt idx="158">
                  <c:v>238</c:v>
                </c:pt>
                <c:pt idx="159">
                  <c:v>237</c:v>
                </c:pt>
                <c:pt idx="160">
                  <c:v>236</c:v>
                </c:pt>
                <c:pt idx="161">
                  <c:v>235</c:v>
                </c:pt>
                <c:pt idx="162">
                  <c:v>234</c:v>
                </c:pt>
                <c:pt idx="163">
                  <c:v>232</c:v>
                </c:pt>
                <c:pt idx="164">
                  <c:v>231</c:v>
                </c:pt>
                <c:pt idx="165">
                  <c:v>230</c:v>
                </c:pt>
                <c:pt idx="166">
                  <c:v>228</c:v>
                </c:pt>
                <c:pt idx="167">
                  <c:v>227</c:v>
                </c:pt>
                <c:pt idx="168">
                  <c:v>225</c:v>
                </c:pt>
                <c:pt idx="169">
                  <c:v>224</c:v>
                </c:pt>
                <c:pt idx="170">
                  <c:v>222</c:v>
                </c:pt>
                <c:pt idx="171">
                  <c:v>221</c:v>
                </c:pt>
                <c:pt idx="172">
                  <c:v>219</c:v>
                </c:pt>
                <c:pt idx="173">
                  <c:v>217</c:v>
                </c:pt>
                <c:pt idx="174">
                  <c:v>216</c:v>
                </c:pt>
                <c:pt idx="175">
                  <c:v>214</c:v>
                </c:pt>
                <c:pt idx="176">
                  <c:v>212</c:v>
                </c:pt>
                <c:pt idx="177">
                  <c:v>211</c:v>
                </c:pt>
                <c:pt idx="178">
                  <c:v>209</c:v>
                </c:pt>
                <c:pt idx="179">
                  <c:v>207</c:v>
                </c:pt>
                <c:pt idx="180">
                  <c:v>205</c:v>
                </c:pt>
                <c:pt idx="181">
                  <c:v>203</c:v>
                </c:pt>
                <c:pt idx="182">
                  <c:v>201</c:v>
                </c:pt>
                <c:pt idx="183">
                  <c:v>199</c:v>
                </c:pt>
                <c:pt idx="184">
                  <c:v>197</c:v>
                </c:pt>
                <c:pt idx="185">
                  <c:v>195</c:v>
                </c:pt>
                <c:pt idx="186">
                  <c:v>193</c:v>
                </c:pt>
                <c:pt idx="187">
                  <c:v>191</c:v>
                </c:pt>
                <c:pt idx="188">
                  <c:v>189</c:v>
                </c:pt>
                <c:pt idx="189">
                  <c:v>187</c:v>
                </c:pt>
                <c:pt idx="190">
                  <c:v>185</c:v>
                </c:pt>
                <c:pt idx="191">
                  <c:v>183</c:v>
                </c:pt>
                <c:pt idx="192">
                  <c:v>181</c:v>
                </c:pt>
                <c:pt idx="193">
                  <c:v>178</c:v>
                </c:pt>
                <c:pt idx="194">
                  <c:v>176</c:v>
                </c:pt>
                <c:pt idx="195">
                  <c:v>174</c:v>
                </c:pt>
                <c:pt idx="196">
                  <c:v>171</c:v>
                </c:pt>
                <c:pt idx="197">
                  <c:v>169</c:v>
                </c:pt>
                <c:pt idx="198">
                  <c:v>167</c:v>
                </c:pt>
                <c:pt idx="199">
                  <c:v>164</c:v>
                </c:pt>
                <c:pt idx="200">
                  <c:v>162</c:v>
                </c:pt>
                <c:pt idx="201">
                  <c:v>159</c:v>
                </c:pt>
                <c:pt idx="202">
                  <c:v>157</c:v>
                </c:pt>
                <c:pt idx="203">
                  <c:v>155</c:v>
                </c:pt>
                <c:pt idx="204">
                  <c:v>152</c:v>
                </c:pt>
                <c:pt idx="205">
                  <c:v>149</c:v>
                </c:pt>
                <c:pt idx="206">
                  <c:v>147</c:v>
                </c:pt>
                <c:pt idx="207">
                  <c:v>144</c:v>
                </c:pt>
                <c:pt idx="208">
                  <c:v>142</c:v>
                </c:pt>
                <c:pt idx="209">
                  <c:v>139</c:v>
                </c:pt>
                <c:pt idx="210">
                  <c:v>136</c:v>
                </c:pt>
                <c:pt idx="211">
                  <c:v>134</c:v>
                </c:pt>
                <c:pt idx="212">
                  <c:v>131</c:v>
                </c:pt>
                <c:pt idx="213">
                  <c:v>128</c:v>
                </c:pt>
                <c:pt idx="214">
                  <c:v>126</c:v>
                </c:pt>
                <c:pt idx="215">
                  <c:v>123</c:v>
                </c:pt>
                <c:pt idx="216">
                  <c:v>120</c:v>
                </c:pt>
                <c:pt idx="217">
                  <c:v>117</c:v>
                </c:pt>
                <c:pt idx="218">
                  <c:v>115</c:v>
                </c:pt>
                <c:pt idx="219">
                  <c:v>112</c:v>
                </c:pt>
                <c:pt idx="220">
                  <c:v>109</c:v>
                </c:pt>
                <c:pt idx="221">
                  <c:v>106</c:v>
                </c:pt>
                <c:pt idx="222">
                  <c:v>103</c:v>
                </c:pt>
                <c:pt idx="223">
                  <c:v>100</c:v>
                </c:pt>
                <c:pt idx="224">
                  <c:v>97</c:v>
                </c:pt>
                <c:pt idx="225">
                  <c:v>95</c:v>
                </c:pt>
                <c:pt idx="226">
                  <c:v>92</c:v>
                </c:pt>
                <c:pt idx="227">
                  <c:v>89</c:v>
                </c:pt>
                <c:pt idx="228">
                  <c:v>86</c:v>
                </c:pt>
                <c:pt idx="229">
                  <c:v>83</c:v>
                </c:pt>
                <c:pt idx="230">
                  <c:v>80</c:v>
                </c:pt>
                <c:pt idx="231">
                  <c:v>77</c:v>
                </c:pt>
                <c:pt idx="232">
                  <c:v>74</c:v>
                </c:pt>
                <c:pt idx="233">
                  <c:v>71</c:v>
                </c:pt>
                <c:pt idx="234">
                  <c:v>68</c:v>
                </c:pt>
                <c:pt idx="235">
                  <c:v>65</c:v>
                </c:pt>
                <c:pt idx="236">
                  <c:v>62</c:v>
                </c:pt>
                <c:pt idx="237">
                  <c:v>59</c:v>
                </c:pt>
                <c:pt idx="238">
                  <c:v>56</c:v>
                </c:pt>
                <c:pt idx="239">
                  <c:v>53</c:v>
                </c:pt>
                <c:pt idx="240">
                  <c:v>49</c:v>
                </c:pt>
                <c:pt idx="241">
                  <c:v>46</c:v>
                </c:pt>
                <c:pt idx="242">
                  <c:v>43</c:v>
                </c:pt>
                <c:pt idx="243">
                  <c:v>40</c:v>
                </c:pt>
                <c:pt idx="244">
                  <c:v>37</c:v>
                </c:pt>
                <c:pt idx="245">
                  <c:v>34</c:v>
                </c:pt>
                <c:pt idx="246">
                  <c:v>31</c:v>
                </c:pt>
                <c:pt idx="247">
                  <c:v>28</c:v>
                </c:pt>
                <c:pt idx="248">
                  <c:v>25</c:v>
                </c:pt>
                <c:pt idx="249">
                  <c:v>21</c:v>
                </c:pt>
                <c:pt idx="250">
                  <c:v>18</c:v>
                </c:pt>
                <c:pt idx="251">
                  <c:v>15</c:v>
                </c:pt>
                <c:pt idx="252">
                  <c:v>12</c:v>
                </c:pt>
                <c:pt idx="253">
                  <c:v>9</c:v>
                </c:pt>
                <c:pt idx="254">
                  <c:v>6</c:v>
                </c:pt>
                <c:pt idx="255">
                  <c:v>3</c:v>
                </c:pt>
                <c:pt idx="256">
                  <c:v>0</c:v>
                </c:pt>
                <c:pt idx="257">
                  <c:v>3</c:v>
                </c:pt>
                <c:pt idx="258">
                  <c:v>6</c:v>
                </c:pt>
                <c:pt idx="259">
                  <c:v>9</c:v>
                </c:pt>
                <c:pt idx="260">
                  <c:v>12</c:v>
                </c:pt>
                <c:pt idx="261">
                  <c:v>15</c:v>
                </c:pt>
                <c:pt idx="262">
                  <c:v>18</c:v>
                </c:pt>
                <c:pt idx="263">
                  <c:v>21</c:v>
                </c:pt>
                <c:pt idx="264">
                  <c:v>25</c:v>
                </c:pt>
                <c:pt idx="265">
                  <c:v>28</c:v>
                </c:pt>
                <c:pt idx="266">
                  <c:v>31</c:v>
                </c:pt>
                <c:pt idx="267">
                  <c:v>34</c:v>
                </c:pt>
                <c:pt idx="268">
                  <c:v>37</c:v>
                </c:pt>
                <c:pt idx="269">
                  <c:v>40</c:v>
                </c:pt>
                <c:pt idx="270">
                  <c:v>43</c:v>
                </c:pt>
                <c:pt idx="271">
                  <c:v>46</c:v>
                </c:pt>
                <c:pt idx="272">
                  <c:v>49</c:v>
                </c:pt>
                <c:pt idx="273">
                  <c:v>53</c:v>
                </c:pt>
                <c:pt idx="274">
                  <c:v>56</c:v>
                </c:pt>
                <c:pt idx="275">
                  <c:v>59</c:v>
                </c:pt>
                <c:pt idx="276">
                  <c:v>62</c:v>
                </c:pt>
                <c:pt idx="277">
                  <c:v>65</c:v>
                </c:pt>
                <c:pt idx="278">
                  <c:v>68</c:v>
                </c:pt>
                <c:pt idx="279">
                  <c:v>71</c:v>
                </c:pt>
                <c:pt idx="280">
                  <c:v>74</c:v>
                </c:pt>
                <c:pt idx="281">
                  <c:v>77</c:v>
                </c:pt>
                <c:pt idx="282">
                  <c:v>80</c:v>
                </c:pt>
                <c:pt idx="283">
                  <c:v>83</c:v>
                </c:pt>
                <c:pt idx="284">
                  <c:v>86</c:v>
                </c:pt>
                <c:pt idx="285">
                  <c:v>89</c:v>
                </c:pt>
                <c:pt idx="286">
                  <c:v>92</c:v>
                </c:pt>
                <c:pt idx="287">
                  <c:v>95</c:v>
                </c:pt>
                <c:pt idx="288">
                  <c:v>97</c:v>
                </c:pt>
                <c:pt idx="289">
                  <c:v>100</c:v>
                </c:pt>
                <c:pt idx="290">
                  <c:v>103</c:v>
                </c:pt>
                <c:pt idx="291">
                  <c:v>106</c:v>
                </c:pt>
                <c:pt idx="292">
                  <c:v>109</c:v>
                </c:pt>
                <c:pt idx="293">
                  <c:v>112</c:v>
                </c:pt>
                <c:pt idx="294">
                  <c:v>115</c:v>
                </c:pt>
                <c:pt idx="295">
                  <c:v>117</c:v>
                </c:pt>
                <c:pt idx="296">
                  <c:v>120</c:v>
                </c:pt>
                <c:pt idx="297">
                  <c:v>123</c:v>
                </c:pt>
                <c:pt idx="298">
                  <c:v>126</c:v>
                </c:pt>
                <c:pt idx="299">
                  <c:v>128</c:v>
                </c:pt>
                <c:pt idx="300">
                  <c:v>131</c:v>
                </c:pt>
                <c:pt idx="301">
                  <c:v>134</c:v>
                </c:pt>
                <c:pt idx="302">
                  <c:v>136</c:v>
                </c:pt>
                <c:pt idx="303">
                  <c:v>139</c:v>
                </c:pt>
                <c:pt idx="304">
                  <c:v>142</c:v>
                </c:pt>
                <c:pt idx="305">
                  <c:v>144</c:v>
                </c:pt>
                <c:pt idx="306">
                  <c:v>147</c:v>
                </c:pt>
                <c:pt idx="307">
                  <c:v>149</c:v>
                </c:pt>
                <c:pt idx="308">
                  <c:v>152</c:v>
                </c:pt>
                <c:pt idx="309">
                  <c:v>155</c:v>
                </c:pt>
                <c:pt idx="310">
                  <c:v>157</c:v>
                </c:pt>
                <c:pt idx="311">
                  <c:v>159</c:v>
                </c:pt>
                <c:pt idx="312">
                  <c:v>162</c:v>
                </c:pt>
                <c:pt idx="313">
                  <c:v>164</c:v>
                </c:pt>
                <c:pt idx="314">
                  <c:v>167</c:v>
                </c:pt>
                <c:pt idx="315">
                  <c:v>169</c:v>
                </c:pt>
                <c:pt idx="316">
                  <c:v>171</c:v>
                </c:pt>
                <c:pt idx="317">
                  <c:v>174</c:v>
                </c:pt>
                <c:pt idx="318">
                  <c:v>176</c:v>
                </c:pt>
                <c:pt idx="319">
                  <c:v>178</c:v>
                </c:pt>
                <c:pt idx="320">
                  <c:v>181</c:v>
                </c:pt>
                <c:pt idx="321">
                  <c:v>183</c:v>
                </c:pt>
                <c:pt idx="322">
                  <c:v>185</c:v>
                </c:pt>
                <c:pt idx="323">
                  <c:v>187</c:v>
                </c:pt>
                <c:pt idx="324">
                  <c:v>189</c:v>
                </c:pt>
                <c:pt idx="325">
                  <c:v>191</c:v>
                </c:pt>
                <c:pt idx="326">
                  <c:v>193</c:v>
                </c:pt>
                <c:pt idx="327">
                  <c:v>195</c:v>
                </c:pt>
                <c:pt idx="328">
                  <c:v>197</c:v>
                </c:pt>
                <c:pt idx="329">
                  <c:v>199</c:v>
                </c:pt>
                <c:pt idx="330">
                  <c:v>201</c:v>
                </c:pt>
                <c:pt idx="331">
                  <c:v>203</c:v>
                </c:pt>
                <c:pt idx="332">
                  <c:v>205</c:v>
                </c:pt>
                <c:pt idx="333">
                  <c:v>207</c:v>
                </c:pt>
                <c:pt idx="334">
                  <c:v>209</c:v>
                </c:pt>
                <c:pt idx="335">
                  <c:v>211</c:v>
                </c:pt>
                <c:pt idx="336">
                  <c:v>212</c:v>
                </c:pt>
                <c:pt idx="337">
                  <c:v>214</c:v>
                </c:pt>
                <c:pt idx="338">
                  <c:v>216</c:v>
                </c:pt>
                <c:pt idx="339">
                  <c:v>217</c:v>
                </c:pt>
                <c:pt idx="340">
                  <c:v>219</c:v>
                </c:pt>
                <c:pt idx="341">
                  <c:v>221</c:v>
                </c:pt>
                <c:pt idx="342">
                  <c:v>222</c:v>
                </c:pt>
                <c:pt idx="343">
                  <c:v>224</c:v>
                </c:pt>
                <c:pt idx="344">
                  <c:v>225</c:v>
                </c:pt>
                <c:pt idx="345">
                  <c:v>227</c:v>
                </c:pt>
                <c:pt idx="346">
                  <c:v>228</c:v>
                </c:pt>
                <c:pt idx="347">
                  <c:v>230</c:v>
                </c:pt>
                <c:pt idx="348">
                  <c:v>231</c:v>
                </c:pt>
                <c:pt idx="349">
                  <c:v>232</c:v>
                </c:pt>
                <c:pt idx="350">
                  <c:v>234</c:v>
                </c:pt>
                <c:pt idx="351">
                  <c:v>235</c:v>
                </c:pt>
                <c:pt idx="352">
                  <c:v>236</c:v>
                </c:pt>
                <c:pt idx="353">
                  <c:v>237</c:v>
                </c:pt>
                <c:pt idx="354">
                  <c:v>238</c:v>
                </c:pt>
                <c:pt idx="355">
                  <c:v>239</c:v>
                </c:pt>
                <c:pt idx="356">
                  <c:v>241</c:v>
                </c:pt>
                <c:pt idx="357">
                  <c:v>242</c:v>
                </c:pt>
                <c:pt idx="358">
                  <c:v>243</c:v>
                </c:pt>
                <c:pt idx="359">
                  <c:v>244</c:v>
                </c:pt>
                <c:pt idx="360">
                  <c:v>244</c:v>
                </c:pt>
                <c:pt idx="361">
                  <c:v>245</c:v>
                </c:pt>
                <c:pt idx="362">
                  <c:v>246</c:v>
                </c:pt>
                <c:pt idx="363">
                  <c:v>247</c:v>
                </c:pt>
                <c:pt idx="364">
                  <c:v>248</c:v>
                </c:pt>
                <c:pt idx="365">
                  <c:v>249</c:v>
                </c:pt>
                <c:pt idx="366">
                  <c:v>249</c:v>
                </c:pt>
                <c:pt idx="367">
                  <c:v>250</c:v>
                </c:pt>
                <c:pt idx="368">
                  <c:v>251</c:v>
                </c:pt>
                <c:pt idx="369">
                  <c:v>251</c:v>
                </c:pt>
                <c:pt idx="370">
                  <c:v>252</c:v>
                </c:pt>
                <c:pt idx="371">
                  <c:v>252</c:v>
                </c:pt>
                <c:pt idx="372">
                  <c:v>253</c:v>
                </c:pt>
                <c:pt idx="373">
                  <c:v>253</c:v>
                </c:pt>
                <c:pt idx="374">
                  <c:v>254</c:v>
                </c:pt>
                <c:pt idx="375">
                  <c:v>254</c:v>
                </c:pt>
                <c:pt idx="376">
                  <c:v>254</c:v>
                </c:pt>
                <c:pt idx="377">
                  <c:v>255</c:v>
                </c:pt>
                <c:pt idx="378">
                  <c:v>255</c:v>
                </c:pt>
                <c:pt idx="379">
                  <c:v>255</c:v>
                </c:pt>
                <c:pt idx="380">
                  <c:v>255</c:v>
                </c:pt>
                <c:pt idx="381">
                  <c:v>255</c:v>
                </c:pt>
                <c:pt idx="382">
                  <c:v>255</c:v>
                </c:pt>
                <c:pt idx="383">
                  <c:v>255</c:v>
                </c:pt>
                <c:pt idx="384">
                  <c:v>256</c:v>
                </c:pt>
                <c:pt idx="385">
                  <c:v>255</c:v>
                </c:pt>
                <c:pt idx="386">
                  <c:v>255</c:v>
                </c:pt>
                <c:pt idx="387">
                  <c:v>255</c:v>
                </c:pt>
                <c:pt idx="388">
                  <c:v>255</c:v>
                </c:pt>
                <c:pt idx="389">
                  <c:v>255</c:v>
                </c:pt>
                <c:pt idx="390">
                  <c:v>255</c:v>
                </c:pt>
                <c:pt idx="391">
                  <c:v>255</c:v>
                </c:pt>
                <c:pt idx="392">
                  <c:v>254</c:v>
                </c:pt>
                <c:pt idx="393">
                  <c:v>254</c:v>
                </c:pt>
                <c:pt idx="394">
                  <c:v>254</c:v>
                </c:pt>
                <c:pt idx="395">
                  <c:v>253</c:v>
                </c:pt>
                <c:pt idx="396">
                  <c:v>253</c:v>
                </c:pt>
                <c:pt idx="397">
                  <c:v>252</c:v>
                </c:pt>
                <c:pt idx="398">
                  <c:v>252</c:v>
                </c:pt>
                <c:pt idx="399">
                  <c:v>251</c:v>
                </c:pt>
                <c:pt idx="400">
                  <c:v>251</c:v>
                </c:pt>
                <c:pt idx="401">
                  <c:v>250</c:v>
                </c:pt>
                <c:pt idx="402">
                  <c:v>249</c:v>
                </c:pt>
                <c:pt idx="403">
                  <c:v>249</c:v>
                </c:pt>
                <c:pt idx="404">
                  <c:v>248</c:v>
                </c:pt>
                <c:pt idx="405">
                  <c:v>247</c:v>
                </c:pt>
                <c:pt idx="406">
                  <c:v>246</c:v>
                </c:pt>
                <c:pt idx="407">
                  <c:v>245</c:v>
                </c:pt>
                <c:pt idx="408">
                  <c:v>244</c:v>
                </c:pt>
                <c:pt idx="409">
                  <c:v>244</c:v>
                </c:pt>
                <c:pt idx="410">
                  <c:v>243</c:v>
                </c:pt>
                <c:pt idx="411">
                  <c:v>242</c:v>
                </c:pt>
                <c:pt idx="412">
                  <c:v>241</c:v>
                </c:pt>
                <c:pt idx="413">
                  <c:v>239</c:v>
                </c:pt>
                <c:pt idx="414">
                  <c:v>238</c:v>
                </c:pt>
                <c:pt idx="415">
                  <c:v>237</c:v>
                </c:pt>
                <c:pt idx="416">
                  <c:v>236</c:v>
                </c:pt>
                <c:pt idx="417">
                  <c:v>235</c:v>
                </c:pt>
                <c:pt idx="418">
                  <c:v>234</c:v>
                </c:pt>
                <c:pt idx="419">
                  <c:v>232</c:v>
                </c:pt>
                <c:pt idx="420">
                  <c:v>231</c:v>
                </c:pt>
                <c:pt idx="421">
                  <c:v>230</c:v>
                </c:pt>
                <c:pt idx="422">
                  <c:v>228</c:v>
                </c:pt>
                <c:pt idx="423">
                  <c:v>227</c:v>
                </c:pt>
                <c:pt idx="424">
                  <c:v>225</c:v>
                </c:pt>
                <c:pt idx="425">
                  <c:v>224</c:v>
                </c:pt>
                <c:pt idx="426">
                  <c:v>222</c:v>
                </c:pt>
                <c:pt idx="427">
                  <c:v>221</c:v>
                </c:pt>
                <c:pt idx="428">
                  <c:v>219</c:v>
                </c:pt>
                <c:pt idx="429">
                  <c:v>217</c:v>
                </c:pt>
                <c:pt idx="430">
                  <c:v>216</c:v>
                </c:pt>
                <c:pt idx="431">
                  <c:v>214</c:v>
                </c:pt>
                <c:pt idx="432">
                  <c:v>212</c:v>
                </c:pt>
                <c:pt idx="433">
                  <c:v>211</c:v>
                </c:pt>
                <c:pt idx="434">
                  <c:v>209</c:v>
                </c:pt>
                <c:pt idx="435">
                  <c:v>207</c:v>
                </c:pt>
                <c:pt idx="436">
                  <c:v>205</c:v>
                </c:pt>
                <c:pt idx="437">
                  <c:v>203</c:v>
                </c:pt>
                <c:pt idx="438">
                  <c:v>201</c:v>
                </c:pt>
                <c:pt idx="439">
                  <c:v>199</c:v>
                </c:pt>
                <c:pt idx="440">
                  <c:v>197</c:v>
                </c:pt>
                <c:pt idx="441">
                  <c:v>195</c:v>
                </c:pt>
                <c:pt idx="442">
                  <c:v>193</c:v>
                </c:pt>
                <c:pt idx="443">
                  <c:v>191</c:v>
                </c:pt>
                <c:pt idx="444">
                  <c:v>189</c:v>
                </c:pt>
                <c:pt idx="445">
                  <c:v>187</c:v>
                </c:pt>
                <c:pt idx="446">
                  <c:v>185</c:v>
                </c:pt>
                <c:pt idx="447">
                  <c:v>183</c:v>
                </c:pt>
                <c:pt idx="448">
                  <c:v>181</c:v>
                </c:pt>
                <c:pt idx="449">
                  <c:v>178</c:v>
                </c:pt>
                <c:pt idx="450">
                  <c:v>176</c:v>
                </c:pt>
                <c:pt idx="451">
                  <c:v>174</c:v>
                </c:pt>
                <c:pt idx="452">
                  <c:v>171</c:v>
                </c:pt>
                <c:pt idx="453">
                  <c:v>169</c:v>
                </c:pt>
                <c:pt idx="454">
                  <c:v>167</c:v>
                </c:pt>
                <c:pt idx="455">
                  <c:v>164</c:v>
                </c:pt>
                <c:pt idx="456">
                  <c:v>162</c:v>
                </c:pt>
                <c:pt idx="457">
                  <c:v>159</c:v>
                </c:pt>
                <c:pt idx="458">
                  <c:v>157</c:v>
                </c:pt>
                <c:pt idx="459">
                  <c:v>155</c:v>
                </c:pt>
                <c:pt idx="460">
                  <c:v>152</c:v>
                </c:pt>
                <c:pt idx="461">
                  <c:v>149</c:v>
                </c:pt>
                <c:pt idx="462">
                  <c:v>147</c:v>
                </c:pt>
                <c:pt idx="463">
                  <c:v>144</c:v>
                </c:pt>
                <c:pt idx="464">
                  <c:v>142</c:v>
                </c:pt>
                <c:pt idx="465">
                  <c:v>139</c:v>
                </c:pt>
                <c:pt idx="466">
                  <c:v>136</c:v>
                </c:pt>
                <c:pt idx="467">
                  <c:v>134</c:v>
                </c:pt>
                <c:pt idx="468">
                  <c:v>131</c:v>
                </c:pt>
                <c:pt idx="469">
                  <c:v>128</c:v>
                </c:pt>
                <c:pt idx="470">
                  <c:v>126</c:v>
                </c:pt>
                <c:pt idx="471">
                  <c:v>123</c:v>
                </c:pt>
                <c:pt idx="472">
                  <c:v>120</c:v>
                </c:pt>
                <c:pt idx="473">
                  <c:v>117</c:v>
                </c:pt>
                <c:pt idx="474">
                  <c:v>115</c:v>
                </c:pt>
                <c:pt idx="475">
                  <c:v>112</c:v>
                </c:pt>
                <c:pt idx="476">
                  <c:v>109</c:v>
                </c:pt>
                <c:pt idx="477">
                  <c:v>106</c:v>
                </c:pt>
                <c:pt idx="478">
                  <c:v>103</c:v>
                </c:pt>
                <c:pt idx="479">
                  <c:v>100</c:v>
                </c:pt>
                <c:pt idx="480">
                  <c:v>97</c:v>
                </c:pt>
                <c:pt idx="481">
                  <c:v>95</c:v>
                </c:pt>
                <c:pt idx="482">
                  <c:v>92</c:v>
                </c:pt>
                <c:pt idx="483">
                  <c:v>89</c:v>
                </c:pt>
                <c:pt idx="484">
                  <c:v>86</c:v>
                </c:pt>
                <c:pt idx="485">
                  <c:v>83</c:v>
                </c:pt>
                <c:pt idx="486">
                  <c:v>80</c:v>
                </c:pt>
                <c:pt idx="487">
                  <c:v>77</c:v>
                </c:pt>
                <c:pt idx="488">
                  <c:v>74</c:v>
                </c:pt>
                <c:pt idx="489">
                  <c:v>71</c:v>
                </c:pt>
                <c:pt idx="490">
                  <c:v>68</c:v>
                </c:pt>
                <c:pt idx="491">
                  <c:v>65</c:v>
                </c:pt>
                <c:pt idx="492">
                  <c:v>62</c:v>
                </c:pt>
                <c:pt idx="493">
                  <c:v>59</c:v>
                </c:pt>
                <c:pt idx="494">
                  <c:v>56</c:v>
                </c:pt>
                <c:pt idx="495">
                  <c:v>53</c:v>
                </c:pt>
                <c:pt idx="496">
                  <c:v>49</c:v>
                </c:pt>
                <c:pt idx="497">
                  <c:v>46</c:v>
                </c:pt>
                <c:pt idx="498">
                  <c:v>43</c:v>
                </c:pt>
                <c:pt idx="499">
                  <c:v>40</c:v>
                </c:pt>
                <c:pt idx="500">
                  <c:v>37</c:v>
                </c:pt>
                <c:pt idx="501">
                  <c:v>34</c:v>
                </c:pt>
                <c:pt idx="502">
                  <c:v>31</c:v>
                </c:pt>
                <c:pt idx="503">
                  <c:v>28</c:v>
                </c:pt>
                <c:pt idx="504">
                  <c:v>25</c:v>
                </c:pt>
                <c:pt idx="505">
                  <c:v>21</c:v>
                </c:pt>
                <c:pt idx="506">
                  <c:v>18</c:v>
                </c:pt>
                <c:pt idx="507">
                  <c:v>15</c:v>
                </c:pt>
                <c:pt idx="508">
                  <c:v>12</c:v>
                </c:pt>
                <c:pt idx="509">
                  <c:v>9</c:v>
                </c:pt>
                <c:pt idx="510">
                  <c:v>6</c:v>
                </c:pt>
                <c:pt idx="511">
                  <c:v>3</c:v>
                </c:pt>
                <c:pt idx="512">
                  <c:v>0</c:v>
                </c:pt>
              </c:numCache>
            </c:numRef>
          </c:val>
          <c:smooth val="0"/>
        </c:ser>
        <c:marker val="1"/>
        <c:axId val="13500809"/>
        <c:axId val="54398418"/>
      </c:lineChart>
      <c:lineChart>
        <c:grouping val="standard"/>
        <c:varyColors val="0"/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Feuil1!$D$12:$D$524</c:f>
              <c:numCache>
                <c:ptCount val="513"/>
                <c:pt idx="0">
                  <c:v>1</c:v>
                </c:pt>
                <c:pt idx="1">
                  <c:v>0.9999247018391445</c:v>
                </c:pt>
                <c:pt idx="2">
                  <c:v>0.9996988186962042</c:v>
                </c:pt>
                <c:pt idx="3">
                  <c:v>0.9993223845883495</c:v>
                </c:pt>
                <c:pt idx="4">
                  <c:v>0.9987954562051724</c:v>
                </c:pt>
                <c:pt idx="5">
                  <c:v>0.9981181129001492</c:v>
                </c:pt>
                <c:pt idx="6">
                  <c:v>0.9972904566786902</c:v>
                </c:pt>
                <c:pt idx="7">
                  <c:v>0.996312612182778</c:v>
                </c:pt>
                <c:pt idx="8">
                  <c:v>0.9951847266721969</c:v>
                </c:pt>
                <c:pt idx="9">
                  <c:v>0.9939069700023561</c:v>
                </c:pt>
                <c:pt idx="10">
                  <c:v>0.99247953459871</c:v>
                </c:pt>
                <c:pt idx="11">
                  <c:v>0.99090263542778</c:v>
                </c:pt>
                <c:pt idx="12">
                  <c:v>0.989176509964781</c:v>
                </c:pt>
                <c:pt idx="13">
                  <c:v>0.9873014181578584</c:v>
                </c:pt>
                <c:pt idx="14">
                  <c:v>0.9852776423889412</c:v>
                </c:pt>
                <c:pt idx="15">
                  <c:v>0.9831054874312163</c:v>
                </c:pt>
                <c:pt idx="16">
                  <c:v>0.9807852804032304</c:v>
                </c:pt>
                <c:pt idx="17">
                  <c:v>0.9783173707196277</c:v>
                </c:pt>
                <c:pt idx="18">
                  <c:v>0.9757021300385286</c:v>
                </c:pt>
                <c:pt idx="19">
                  <c:v>0.9729399522055602</c:v>
                </c:pt>
                <c:pt idx="20">
                  <c:v>0.970031253194544</c:v>
                </c:pt>
                <c:pt idx="21">
                  <c:v>0.9669764710448521</c:v>
                </c:pt>
                <c:pt idx="22">
                  <c:v>0.9637760657954398</c:v>
                </c:pt>
                <c:pt idx="23">
                  <c:v>0.9604305194155658</c:v>
                </c:pt>
                <c:pt idx="24">
                  <c:v>0.9569403357322088</c:v>
                </c:pt>
                <c:pt idx="25">
                  <c:v>0.9533060403541939</c:v>
                </c:pt>
                <c:pt idx="26">
                  <c:v>0.9495281805930367</c:v>
                </c:pt>
                <c:pt idx="27">
                  <c:v>0.9456073253805213</c:v>
                </c:pt>
                <c:pt idx="28">
                  <c:v>0.9415440651830208</c:v>
                </c:pt>
                <c:pt idx="29">
                  <c:v>0.937339011912575</c:v>
                </c:pt>
                <c:pt idx="30">
                  <c:v>0.932992798834739</c:v>
                </c:pt>
                <c:pt idx="31">
                  <c:v>0.9285060804732156</c:v>
                </c:pt>
                <c:pt idx="32">
                  <c:v>0.9238795325112867</c:v>
                </c:pt>
                <c:pt idx="33">
                  <c:v>0.9191138516900578</c:v>
                </c:pt>
                <c:pt idx="34">
                  <c:v>0.9142097557035307</c:v>
                </c:pt>
                <c:pt idx="35">
                  <c:v>0.9091679830905224</c:v>
                </c:pt>
                <c:pt idx="36">
                  <c:v>0.9039892931234433</c:v>
                </c:pt>
                <c:pt idx="37">
                  <c:v>0.8986744656939538</c:v>
                </c:pt>
                <c:pt idx="38">
                  <c:v>0.8932243011955153</c:v>
                </c:pt>
                <c:pt idx="39">
                  <c:v>0.8876396204028539</c:v>
                </c:pt>
                <c:pt idx="40">
                  <c:v>0.881921264348355</c:v>
                </c:pt>
                <c:pt idx="41">
                  <c:v>0.8760700941954066</c:v>
                </c:pt>
                <c:pt idx="42">
                  <c:v>0.8700869911087115</c:v>
                </c:pt>
                <c:pt idx="43">
                  <c:v>0.8639728561215868</c:v>
                </c:pt>
                <c:pt idx="44">
                  <c:v>0.8577286100002721</c:v>
                </c:pt>
                <c:pt idx="45">
                  <c:v>0.8513551931052652</c:v>
                </c:pt>
                <c:pt idx="46">
                  <c:v>0.8448535652497071</c:v>
                </c:pt>
                <c:pt idx="47">
                  <c:v>0.8382247055548381</c:v>
                </c:pt>
                <c:pt idx="48">
                  <c:v>0.8314696123025452</c:v>
                </c:pt>
                <c:pt idx="49">
                  <c:v>0.8245893027850253</c:v>
                </c:pt>
                <c:pt idx="50">
                  <c:v>0.8175848131515837</c:v>
                </c:pt>
                <c:pt idx="51">
                  <c:v>0.8104571982525948</c:v>
                </c:pt>
                <c:pt idx="52">
                  <c:v>0.8032075314806449</c:v>
                </c:pt>
                <c:pt idx="53">
                  <c:v>0.7958369046088836</c:v>
                </c:pt>
                <c:pt idx="54">
                  <c:v>0.7883464276266063</c:v>
                </c:pt>
                <c:pt idx="55">
                  <c:v>0.7807372285720945</c:v>
                </c:pt>
                <c:pt idx="56">
                  <c:v>0.773010453362737</c:v>
                </c:pt>
                <c:pt idx="57">
                  <c:v>0.765167265622459</c:v>
                </c:pt>
                <c:pt idx="58">
                  <c:v>0.7572088465064846</c:v>
                </c:pt>
                <c:pt idx="59">
                  <c:v>0.7491363945234594</c:v>
                </c:pt>
                <c:pt idx="60">
                  <c:v>0.7409511253549591</c:v>
                </c:pt>
                <c:pt idx="61">
                  <c:v>0.7326542716724128</c:v>
                </c:pt>
                <c:pt idx="62">
                  <c:v>0.724247082951467</c:v>
                </c:pt>
                <c:pt idx="63">
                  <c:v>0.7157308252838186</c:v>
                </c:pt>
                <c:pt idx="64">
                  <c:v>0.7071067811865476</c:v>
                </c:pt>
                <c:pt idx="65">
                  <c:v>0.6983762494089729</c:v>
                </c:pt>
                <c:pt idx="66">
                  <c:v>0.6895405447370669</c:v>
                </c:pt>
                <c:pt idx="67">
                  <c:v>0.6806009977954531</c:v>
                </c:pt>
                <c:pt idx="68">
                  <c:v>0.6715589548470183</c:v>
                </c:pt>
                <c:pt idx="69">
                  <c:v>0.6624157775901718</c:v>
                </c:pt>
                <c:pt idx="70">
                  <c:v>0.6531728429537768</c:v>
                </c:pt>
                <c:pt idx="71">
                  <c:v>0.6438315428897915</c:v>
                </c:pt>
                <c:pt idx="72">
                  <c:v>0.6343932841636455</c:v>
                </c:pt>
                <c:pt idx="73">
                  <c:v>0.6248594881423865</c:v>
                </c:pt>
                <c:pt idx="74">
                  <c:v>0.6152315905806268</c:v>
                </c:pt>
                <c:pt idx="75">
                  <c:v>0.6055110414043255</c:v>
                </c:pt>
                <c:pt idx="76">
                  <c:v>0.5956993044924335</c:v>
                </c:pt>
                <c:pt idx="77">
                  <c:v>0.5857978574564389</c:v>
                </c:pt>
                <c:pt idx="78">
                  <c:v>0.5758081914178453</c:v>
                </c:pt>
                <c:pt idx="79">
                  <c:v>0.5657318107836132</c:v>
                </c:pt>
                <c:pt idx="80">
                  <c:v>0.5555702330196023</c:v>
                </c:pt>
                <c:pt idx="81">
                  <c:v>0.5453249884220465</c:v>
                </c:pt>
                <c:pt idx="82">
                  <c:v>0.5349976198870973</c:v>
                </c:pt>
                <c:pt idx="83">
                  <c:v>0.5245896826784688</c:v>
                </c:pt>
                <c:pt idx="84">
                  <c:v>0.5141027441932217</c:v>
                </c:pt>
                <c:pt idx="85">
                  <c:v>0.5035383837257176</c:v>
                </c:pt>
                <c:pt idx="86">
                  <c:v>0.4928981922297841</c:v>
                </c:pt>
                <c:pt idx="87">
                  <c:v>0.48218377207912283</c:v>
                </c:pt>
                <c:pt idx="88">
                  <c:v>0.4713967368259978</c:v>
                </c:pt>
                <c:pt idx="89">
                  <c:v>0.46053871095824</c:v>
                </c:pt>
                <c:pt idx="90">
                  <c:v>0.4496113296546066</c:v>
                </c:pt>
                <c:pt idx="91">
                  <c:v>0.4386162385385277</c:v>
                </c:pt>
                <c:pt idx="92">
                  <c:v>0.4275550934302822</c:v>
                </c:pt>
                <c:pt idx="93">
                  <c:v>0.4164295600976373</c:v>
                </c:pt>
                <c:pt idx="94">
                  <c:v>0.40524131400498986</c:v>
                </c:pt>
                <c:pt idx="95">
                  <c:v>0.3939920400610481</c:v>
                </c:pt>
                <c:pt idx="96">
                  <c:v>0.38268343236508984</c:v>
                </c:pt>
                <c:pt idx="97">
                  <c:v>0.3713171939518376</c:v>
                </c:pt>
                <c:pt idx="98">
                  <c:v>0.3598950365349883</c:v>
                </c:pt>
                <c:pt idx="99">
                  <c:v>0.3484186802494345</c:v>
                </c:pt>
                <c:pt idx="100">
                  <c:v>0.33688985339222005</c:v>
                </c:pt>
                <c:pt idx="101">
                  <c:v>0.325310292162263</c:v>
                </c:pt>
                <c:pt idx="102">
                  <c:v>0.3136817403988916</c:v>
                </c:pt>
                <c:pt idx="103">
                  <c:v>0.3020059493192282</c:v>
                </c:pt>
                <c:pt idx="104">
                  <c:v>0.29028467725446233</c:v>
                </c:pt>
                <c:pt idx="105">
                  <c:v>0.27851968938505306</c:v>
                </c:pt>
                <c:pt idx="106">
                  <c:v>0.2667127574748984</c:v>
                </c:pt>
                <c:pt idx="107">
                  <c:v>0.2548656596045146</c:v>
                </c:pt>
                <c:pt idx="108">
                  <c:v>0.24298017990326398</c:v>
                </c:pt>
                <c:pt idx="109">
                  <c:v>0.23105810828067128</c:v>
                </c:pt>
                <c:pt idx="110">
                  <c:v>0.21910124015686977</c:v>
                </c:pt>
                <c:pt idx="111">
                  <c:v>0.20711137619221856</c:v>
                </c:pt>
                <c:pt idx="112">
                  <c:v>0.19509032201612833</c:v>
                </c:pt>
                <c:pt idx="113">
                  <c:v>0.18303988795514106</c:v>
                </c:pt>
                <c:pt idx="114">
                  <c:v>0.17096188876030136</c:v>
                </c:pt>
                <c:pt idx="115">
                  <c:v>0.1588581433338614</c:v>
                </c:pt>
                <c:pt idx="116">
                  <c:v>0.14673047445536175</c:v>
                </c:pt>
                <c:pt idx="117">
                  <c:v>0.13458070850712622</c:v>
                </c:pt>
                <c:pt idx="118">
                  <c:v>0.12241067519921628</c:v>
                </c:pt>
                <c:pt idx="119">
                  <c:v>0.11022220729388318</c:v>
                </c:pt>
                <c:pt idx="120">
                  <c:v>0.09801714032956077</c:v>
                </c:pt>
                <c:pt idx="121">
                  <c:v>0.08579731234443988</c:v>
                </c:pt>
                <c:pt idx="122">
                  <c:v>0.07356456359966745</c:v>
                </c:pt>
                <c:pt idx="123">
                  <c:v>0.06132073630220865</c:v>
                </c:pt>
                <c:pt idx="124">
                  <c:v>0.049067674327418126</c:v>
                </c:pt>
                <c:pt idx="125">
                  <c:v>0.03680722294135899</c:v>
                </c:pt>
                <c:pt idx="126">
                  <c:v>0.024541228522912264</c:v>
                </c:pt>
                <c:pt idx="127">
                  <c:v>0.012271538285719944</c:v>
                </c:pt>
                <c:pt idx="128">
                  <c:v>6.1257422745431E-17</c:v>
                </c:pt>
                <c:pt idx="129">
                  <c:v>-0.012271538285719823</c:v>
                </c:pt>
                <c:pt idx="130">
                  <c:v>-0.024541228522912142</c:v>
                </c:pt>
                <c:pt idx="131">
                  <c:v>-0.036807222941358866</c:v>
                </c:pt>
                <c:pt idx="132">
                  <c:v>-0.04906767432741801</c:v>
                </c:pt>
                <c:pt idx="133">
                  <c:v>-0.06132073630220853</c:v>
                </c:pt>
                <c:pt idx="134">
                  <c:v>-0.07356456359966733</c:v>
                </c:pt>
                <c:pt idx="135">
                  <c:v>-0.08579731234443976</c:v>
                </c:pt>
                <c:pt idx="136">
                  <c:v>-0.09801714032956065</c:v>
                </c:pt>
                <c:pt idx="137">
                  <c:v>-0.11022220729388306</c:v>
                </c:pt>
                <c:pt idx="138">
                  <c:v>-0.12241067519921615</c:v>
                </c:pt>
                <c:pt idx="139">
                  <c:v>-0.1345807085071261</c:v>
                </c:pt>
                <c:pt idx="140">
                  <c:v>-0.14673047445536164</c:v>
                </c:pt>
                <c:pt idx="141">
                  <c:v>-0.15885814333386128</c:v>
                </c:pt>
                <c:pt idx="142">
                  <c:v>-0.17096188876030124</c:v>
                </c:pt>
                <c:pt idx="143">
                  <c:v>-0.18303988795514092</c:v>
                </c:pt>
                <c:pt idx="144">
                  <c:v>-0.1950903220161282</c:v>
                </c:pt>
                <c:pt idx="145">
                  <c:v>-0.20711137619221845</c:v>
                </c:pt>
                <c:pt idx="146">
                  <c:v>-0.21910124015686966</c:v>
                </c:pt>
                <c:pt idx="147">
                  <c:v>-0.23105810828067114</c:v>
                </c:pt>
                <c:pt idx="148">
                  <c:v>-0.24298017990326387</c:v>
                </c:pt>
                <c:pt idx="149">
                  <c:v>-0.2548656596045145</c:v>
                </c:pt>
                <c:pt idx="150">
                  <c:v>-0.2667127574748983</c:v>
                </c:pt>
                <c:pt idx="151">
                  <c:v>-0.27851968938505295</c:v>
                </c:pt>
                <c:pt idx="152">
                  <c:v>-0.29028467725446216</c:v>
                </c:pt>
                <c:pt idx="153">
                  <c:v>-0.3020059493192281</c:v>
                </c:pt>
                <c:pt idx="154">
                  <c:v>-0.3136817403988914</c:v>
                </c:pt>
                <c:pt idx="155">
                  <c:v>-0.32531029216226287</c:v>
                </c:pt>
                <c:pt idx="156">
                  <c:v>-0.33688985339221994</c:v>
                </c:pt>
                <c:pt idx="157">
                  <c:v>-0.3484186802494344</c:v>
                </c:pt>
                <c:pt idx="158">
                  <c:v>-0.35989503653498817</c:v>
                </c:pt>
                <c:pt idx="159">
                  <c:v>-0.3713171939518375</c:v>
                </c:pt>
                <c:pt idx="160">
                  <c:v>-0.3826834323650897</c:v>
                </c:pt>
                <c:pt idx="161">
                  <c:v>-0.393992040061048</c:v>
                </c:pt>
                <c:pt idx="162">
                  <c:v>-0.40524131400498975</c:v>
                </c:pt>
                <c:pt idx="163">
                  <c:v>-0.416429560097637</c:v>
                </c:pt>
                <c:pt idx="164">
                  <c:v>-0.42755509343028186</c:v>
                </c:pt>
                <c:pt idx="165">
                  <c:v>-0.4386162385385274</c:v>
                </c:pt>
                <c:pt idx="166">
                  <c:v>-0.4496113296546067</c:v>
                </c:pt>
                <c:pt idx="167">
                  <c:v>-0.46053871095824006</c:v>
                </c:pt>
                <c:pt idx="168">
                  <c:v>-0.4713967368259977</c:v>
                </c:pt>
                <c:pt idx="169">
                  <c:v>-0.4821837720791227</c:v>
                </c:pt>
                <c:pt idx="170">
                  <c:v>-0.492898192229784</c:v>
                </c:pt>
                <c:pt idx="171">
                  <c:v>-0.5035383837257175</c:v>
                </c:pt>
                <c:pt idx="172">
                  <c:v>-0.5141027441932217</c:v>
                </c:pt>
                <c:pt idx="173">
                  <c:v>-0.5245896826784687</c:v>
                </c:pt>
                <c:pt idx="174">
                  <c:v>-0.534997619887097</c:v>
                </c:pt>
                <c:pt idx="175">
                  <c:v>-0.5453249884220462</c:v>
                </c:pt>
                <c:pt idx="176">
                  <c:v>-0.555570233019602</c:v>
                </c:pt>
                <c:pt idx="177">
                  <c:v>-0.5657318107836132</c:v>
                </c:pt>
                <c:pt idx="178">
                  <c:v>-0.5758081914178453</c:v>
                </c:pt>
                <c:pt idx="179">
                  <c:v>-0.5857978574564389</c:v>
                </c:pt>
                <c:pt idx="180">
                  <c:v>-0.5956993044924334</c:v>
                </c:pt>
                <c:pt idx="181">
                  <c:v>-0.6055110414043254</c:v>
                </c:pt>
                <c:pt idx="182">
                  <c:v>-0.6152315905806267</c:v>
                </c:pt>
                <c:pt idx="183">
                  <c:v>-0.6248594881423862</c:v>
                </c:pt>
                <c:pt idx="184">
                  <c:v>-0.6343932841636454</c:v>
                </c:pt>
                <c:pt idx="185">
                  <c:v>-0.6438315428897913</c:v>
                </c:pt>
                <c:pt idx="186">
                  <c:v>-0.6531728429537765</c:v>
                </c:pt>
                <c:pt idx="187">
                  <c:v>-0.6624157775901719</c:v>
                </c:pt>
                <c:pt idx="188">
                  <c:v>-0.6715589548470184</c:v>
                </c:pt>
                <c:pt idx="189">
                  <c:v>-0.680600997795453</c:v>
                </c:pt>
                <c:pt idx="190">
                  <c:v>-0.6895405447370669</c:v>
                </c:pt>
                <c:pt idx="191">
                  <c:v>-0.6983762494089728</c:v>
                </c:pt>
                <c:pt idx="192">
                  <c:v>-0.7071067811865475</c:v>
                </c:pt>
                <c:pt idx="193">
                  <c:v>-0.7157308252838186</c:v>
                </c:pt>
                <c:pt idx="194">
                  <c:v>-0.7242470829514668</c:v>
                </c:pt>
                <c:pt idx="195">
                  <c:v>-0.7326542716724127</c:v>
                </c:pt>
                <c:pt idx="196">
                  <c:v>-0.7409511253549589</c:v>
                </c:pt>
                <c:pt idx="197">
                  <c:v>-0.7491363945234591</c:v>
                </c:pt>
                <c:pt idx="198">
                  <c:v>-0.7572088465064846</c:v>
                </c:pt>
                <c:pt idx="199">
                  <c:v>-0.765167265622459</c:v>
                </c:pt>
                <c:pt idx="200">
                  <c:v>-0.773010453362737</c:v>
                </c:pt>
                <c:pt idx="201">
                  <c:v>-0.7807372285720945</c:v>
                </c:pt>
                <c:pt idx="202">
                  <c:v>-0.7883464276266062</c:v>
                </c:pt>
                <c:pt idx="203">
                  <c:v>-0.7958369046088835</c:v>
                </c:pt>
                <c:pt idx="204">
                  <c:v>-0.8032075314806448</c:v>
                </c:pt>
                <c:pt idx="205">
                  <c:v>-0.8104571982525947</c:v>
                </c:pt>
                <c:pt idx="206">
                  <c:v>-0.8175848131515836</c:v>
                </c:pt>
                <c:pt idx="207">
                  <c:v>-0.8245893027850251</c:v>
                </c:pt>
                <c:pt idx="208">
                  <c:v>-0.8314696123025453</c:v>
                </c:pt>
                <c:pt idx="209">
                  <c:v>-0.8382247055548381</c:v>
                </c:pt>
                <c:pt idx="210">
                  <c:v>-0.8448535652497071</c:v>
                </c:pt>
                <c:pt idx="211">
                  <c:v>-0.8513551931052652</c:v>
                </c:pt>
                <c:pt idx="212">
                  <c:v>-0.857728610000272</c:v>
                </c:pt>
                <c:pt idx="213">
                  <c:v>-0.8639728561215867</c:v>
                </c:pt>
                <c:pt idx="214">
                  <c:v>-0.8700869911087113</c:v>
                </c:pt>
                <c:pt idx="215">
                  <c:v>-0.8760700941954065</c:v>
                </c:pt>
                <c:pt idx="216">
                  <c:v>-0.8819212643483549</c:v>
                </c:pt>
                <c:pt idx="217">
                  <c:v>-0.8876396204028538</c:v>
                </c:pt>
                <c:pt idx="218">
                  <c:v>-0.8932243011955152</c:v>
                </c:pt>
                <c:pt idx="219">
                  <c:v>-0.8986744656939539</c:v>
                </c:pt>
                <c:pt idx="220">
                  <c:v>-0.9039892931234433</c:v>
                </c:pt>
                <c:pt idx="221">
                  <c:v>-0.9091679830905224</c:v>
                </c:pt>
                <c:pt idx="222">
                  <c:v>-0.9142097557035307</c:v>
                </c:pt>
                <c:pt idx="223">
                  <c:v>-0.9191138516900578</c:v>
                </c:pt>
                <c:pt idx="224">
                  <c:v>-0.9238795325112867</c:v>
                </c:pt>
                <c:pt idx="225">
                  <c:v>-0.9285060804732155</c:v>
                </c:pt>
                <c:pt idx="226">
                  <c:v>-0.9329927988347388</c:v>
                </c:pt>
                <c:pt idx="227">
                  <c:v>-0.9373390119125748</c:v>
                </c:pt>
                <c:pt idx="228">
                  <c:v>-0.9415440651830207</c:v>
                </c:pt>
                <c:pt idx="229">
                  <c:v>-0.9456073253805212</c:v>
                </c:pt>
                <c:pt idx="230">
                  <c:v>-0.9495281805930367</c:v>
                </c:pt>
                <c:pt idx="231">
                  <c:v>-0.9533060403541939</c:v>
                </c:pt>
                <c:pt idx="232">
                  <c:v>-0.9569403357322088</c:v>
                </c:pt>
                <c:pt idx="233">
                  <c:v>-0.9604305194155658</c:v>
                </c:pt>
                <c:pt idx="234">
                  <c:v>-0.9637760657954398</c:v>
                </c:pt>
                <c:pt idx="235">
                  <c:v>-0.9669764710448521</c:v>
                </c:pt>
                <c:pt idx="236">
                  <c:v>-0.970031253194544</c:v>
                </c:pt>
                <c:pt idx="237">
                  <c:v>-0.9729399522055601</c:v>
                </c:pt>
                <c:pt idx="238">
                  <c:v>-0.9757021300385285</c:v>
                </c:pt>
                <c:pt idx="239">
                  <c:v>-0.9783173707196275</c:v>
                </c:pt>
                <c:pt idx="240">
                  <c:v>-0.9807852804032304</c:v>
                </c:pt>
                <c:pt idx="241">
                  <c:v>-0.9831054874312163</c:v>
                </c:pt>
                <c:pt idx="242">
                  <c:v>-0.9852776423889412</c:v>
                </c:pt>
                <c:pt idx="243">
                  <c:v>-0.9873014181578584</c:v>
                </c:pt>
                <c:pt idx="244">
                  <c:v>-0.989176509964781</c:v>
                </c:pt>
                <c:pt idx="245">
                  <c:v>-0.99090263542778</c:v>
                </c:pt>
                <c:pt idx="246">
                  <c:v>-0.99247953459871</c:v>
                </c:pt>
                <c:pt idx="247">
                  <c:v>-0.9939069700023561</c:v>
                </c:pt>
                <c:pt idx="248">
                  <c:v>-0.9951847266721968</c:v>
                </c:pt>
                <c:pt idx="249">
                  <c:v>-0.996312612182778</c:v>
                </c:pt>
                <c:pt idx="250">
                  <c:v>-0.9972904566786902</c:v>
                </c:pt>
                <c:pt idx="251">
                  <c:v>-0.9981181129001492</c:v>
                </c:pt>
                <c:pt idx="252">
                  <c:v>-0.9987954562051724</c:v>
                </c:pt>
                <c:pt idx="253">
                  <c:v>-0.9993223845883495</c:v>
                </c:pt>
                <c:pt idx="254">
                  <c:v>-0.9996988186962042</c:v>
                </c:pt>
                <c:pt idx="255">
                  <c:v>-0.9999247018391445</c:v>
                </c:pt>
                <c:pt idx="256">
                  <c:v>-1</c:v>
                </c:pt>
                <c:pt idx="257">
                  <c:v>-0.9999247018391445</c:v>
                </c:pt>
                <c:pt idx="258">
                  <c:v>-0.9996988186962042</c:v>
                </c:pt>
                <c:pt idx="259">
                  <c:v>-0.9993223845883495</c:v>
                </c:pt>
                <c:pt idx="260">
                  <c:v>-0.9987954562051724</c:v>
                </c:pt>
                <c:pt idx="261">
                  <c:v>-0.9981181129001492</c:v>
                </c:pt>
                <c:pt idx="262">
                  <c:v>-0.9972904566786902</c:v>
                </c:pt>
                <c:pt idx="263">
                  <c:v>-0.996312612182778</c:v>
                </c:pt>
                <c:pt idx="264">
                  <c:v>-0.9951847266721969</c:v>
                </c:pt>
                <c:pt idx="265">
                  <c:v>-0.9939069700023561</c:v>
                </c:pt>
                <c:pt idx="266">
                  <c:v>-0.99247953459871</c:v>
                </c:pt>
                <c:pt idx="267">
                  <c:v>-0.99090263542778</c:v>
                </c:pt>
                <c:pt idx="268">
                  <c:v>-0.989176509964781</c:v>
                </c:pt>
                <c:pt idx="269">
                  <c:v>-0.9873014181578584</c:v>
                </c:pt>
                <c:pt idx="270">
                  <c:v>-0.9852776423889413</c:v>
                </c:pt>
                <c:pt idx="271">
                  <c:v>-0.9831054874312164</c:v>
                </c:pt>
                <c:pt idx="272">
                  <c:v>-0.9807852804032304</c:v>
                </c:pt>
                <c:pt idx="273">
                  <c:v>-0.9783173707196277</c:v>
                </c:pt>
                <c:pt idx="274">
                  <c:v>-0.9757021300385286</c:v>
                </c:pt>
                <c:pt idx="275">
                  <c:v>-0.9729399522055602</c:v>
                </c:pt>
                <c:pt idx="276">
                  <c:v>-0.970031253194544</c:v>
                </c:pt>
                <c:pt idx="277">
                  <c:v>-0.9669764710448522</c:v>
                </c:pt>
                <c:pt idx="278">
                  <c:v>-0.96377606579544</c:v>
                </c:pt>
                <c:pt idx="279">
                  <c:v>-0.9604305194155659</c:v>
                </c:pt>
                <c:pt idx="280">
                  <c:v>-0.9569403357322089</c:v>
                </c:pt>
                <c:pt idx="281">
                  <c:v>-0.953306040354194</c:v>
                </c:pt>
                <c:pt idx="282">
                  <c:v>-0.9495281805930368</c:v>
                </c:pt>
                <c:pt idx="283">
                  <c:v>-0.9456073253805213</c:v>
                </c:pt>
                <c:pt idx="284">
                  <c:v>-0.9415440651830208</c:v>
                </c:pt>
                <c:pt idx="285">
                  <c:v>-0.937339011912575</c:v>
                </c:pt>
                <c:pt idx="286">
                  <c:v>-0.932992798834739</c:v>
                </c:pt>
                <c:pt idx="287">
                  <c:v>-0.9285060804732156</c:v>
                </c:pt>
                <c:pt idx="288">
                  <c:v>-0.9238795325112868</c:v>
                </c:pt>
                <c:pt idx="289">
                  <c:v>-0.9191138516900578</c:v>
                </c:pt>
                <c:pt idx="290">
                  <c:v>-0.9142097557035307</c:v>
                </c:pt>
                <c:pt idx="291">
                  <c:v>-0.9091679830905225</c:v>
                </c:pt>
                <c:pt idx="292">
                  <c:v>-0.9039892931234434</c:v>
                </c:pt>
                <c:pt idx="293">
                  <c:v>-0.898674465693954</c:v>
                </c:pt>
                <c:pt idx="294">
                  <c:v>-0.8932243011955153</c:v>
                </c:pt>
                <c:pt idx="295">
                  <c:v>-0.8876396204028539</c:v>
                </c:pt>
                <c:pt idx="296">
                  <c:v>-0.881921264348355</c:v>
                </c:pt>
                <c:pt idx="297">
                  <c:v>-0.8760700941954066</c:v>
                </c:pt>
                <c:pt idx="298">
                  <c:v>-0.8700869911087115</c:v>
                </c:pt>
                <c:pt idx="299">
                  <c:v>-0.8639728561215868</c:v>
                </c:pt>
                <c:pt idx="300">
                  <c:v>-0.8577286100002721</c:v>
                </c:pt>
                <c:pt idx="301">
                  <c:v>-0.8513551931052653</c:v>
                </c:pt>
                <c:pt idx="302">
                  <c:v>-0.8448535652497072</c:v>
                </c:pt>
                <c:pt idx="303">
                  <c:v>-0.8382247055548382</c:v>
                </c:pt>
                <c:pt idx="304">
                  <c:v>-0.8314696123025455</c:v>
                </c:pt>
                <c:pt idx="305">
                  <c:v>-0.8245893027850253</c:v>
                </c:pt>
                <c:pt idx="306">
                  <c:v>-0.8175848131515837</c:v>
                </c:pt>
                <c:pt idx="307">
                  <c:v>-0.8104571982525948</c:v>
                </c:pt>
                <c:pt idx="308">
                  <c:v>-0.8032075314806449</c:v>
                </c:pt>
                <c:pt idx="309">
                  <c:v>-0.7958369046088836</c:v>
                </c:pt>
                <c:pt idx="310">
                  <c:v>-0.7883464276266063</c:v>
                </c:pt>
                <c:pt idx="311">
                  <c:v>-0.7807372285720946</c:v>
                </c:pt>
                <c:pt idx="312">
                  <c:v>-0.7730104533627371</c:v>
                </c:pt>
                <c:pt idx="313">
                  <c:v>-0.7651672656224591</c:v>
                </c:pt>
                <c:pt idx="314">
                  <c:v>-0.7572088465064848</c:v>
                </c:pt>
                <c:pt idx="315">
                  <c:v>-0.7491363945234593</c:v>
                </c:pt>
                <c:pt idx="316">
                  <c:v>-0.7409511253549591</c:v>
                </c:pt>
                <c:pt idx="317">
                  <c:v>-0.7326542716724128</c:v>
                </c:pt>
                <c:pt idx="318">
                  <c:v>-0.724247082951467</c:v>
                </c:pt>
                <c:pt idx="319">
                  <c:v>-0.7157308252838187</c:v>
                </c:pt>
                <c:pt idx="320">
                  <c:v>-0.7071067811865477</c:v>
                </c:pt>
                <c:pt idx="321">
                  <c:v>-0.698376249408973</c:v>
                </c:pt>
                <c:pt idx="322">
                  <c:v>-0.689540544737067</c:v>
                </c:pt>
                <c:pt idx="323">
                  <c:v>-0.6806009977954532</c:v>
                </c:pt>
                <c:pt idx="324">
                  <c:v>-0.6715589548470187</c:v>
                </c:pt>
                <c:pt idx="325">
                  <c:v>-0.662415777590172</c:v>
                </c:pt>
                <c:pt idx="326">
                  <c:v>-0.6531728429537771</c:v>
                </c:pt>
                <c:pt idx="327">
                  <c:v>-0.6438315428897915</c:v>
                </c:pt>
                <c:pt idx="328">
                  <c:v>-0.6343932841636459</c:v>
                </c:pt>
                <c:pt idx="329">
                  <c:v>-0.6248594881423865</c:v>
                </c:pt>
                <c:pt idx="330">
                  <c:v>-0.6152315905806273</c:v>
                </c:pt>
                <c:pt idx="331">
                  <c:v>-0.6055110414043257</c:v>
                </c:pt>
                <c:pt idx="332">
                  <c:v>-0.5956993044924331</c:v>
                </c:pt>
                <c:pt idx="333">
                  <c:v>-0.5857978574564391</c:v>
                </c:pt>
                <c:pt idx="334">
                  <c:v>-0.5758081914178452</c:v>
                </c:pt>
                <c:pt idx="335">
                  <c:v>-0.5657318107836135</c:v>
                </c:pt>
                <c:pt idx="336">
                  <c:v>-0.5555702330196022</c:v>
                </c:pt>
                <c:pt idx="337">
                  <c:v>-0.5453249884220468</c:v>
                </c:pt>
                <c:pt idx="338">
                  <c:v>-0.5349976198870973</c:v>
                </c:pt>
                <c:pt idx="339">
                  <c:v>-0.5245896826784694</c:v>
                </c:pt>
                <c:pt idx="340">
                  <c:v>-0.5141027441932218</c:v>
                </c:pt>
                <c:pt idx="341">
                  <c:v>-0.503538383725718</c:v>
                </c:pt>
                <c:pt idx="342">
                  <c:v>-0.4928981922297842</c:v>
                </c:pt>
                <c:pt idx="343">
                  <c:v>-0.48218377207912255</c:v>
                </c:pt>
                <c:pt idx="344">
                  <c:v>-0.47139673682599786</c:v>
                </c:pt>
                <c:pt idx="345">
                  <c:v>-0.4605387109582399</c:v>
                </c:pt>
                <c:pt idx="346">
                  <c:v>-0.44961132965460693</c:v>
                </c:pt>
                <c:pt idx="347">
                  <c:v>-0.4386162385385276</c:v>
                </c:pt>
                <c:pt idx="348">
                  <c:v>-0.4275550934302825</c:v>
                </c:pt>
                <c:pt idx="349">
                  <c:v>-0.4164295600976372</c:v>
                </c:pt>
                <c:pt idx="350">
                  <c:v>-0.40524131400499036</c:v>
                </c:pt>
                <c:pt idx="351">
                  <c:v>-0.3939920400610482</c:v>
                </c:pt>
                <c:pt idx="352">
                  <c:v>-0.38268343236509034</c:v>
                </c:pt>
                <c:pt idx="353">
                  <c:v>-0.37131719395183777</c:v>
                </c:pt>
                <c:pt idx="354">
                  <c:v>-0.35989503653498794</c:v>
                </c:pt>
                <c:pt idx="355">
                  <c:v>-0.34841868024943484</c:v>
                </c:pt>
                <c:pt idx="356">
                  <c:v>-0.33688985339221994</c:v>
                </c:pt>
                <c:pt idx="357">
                  <c:v>-0.3253102921622633</c:v>
                </c:pt>
                <c:pt idx="358">
                  <c:v>-0.31368174039889146</c:v>
                </c:pt>
                <c:pt idx="359">
                  <c:v>-0.30200594931922853</c:v>
                </c:pt>
                <c:pt idx="360">
                  <c:v>-0.29028467725446244</c:v>
                </c:pt>
                <c:pt idx="361">
                  <c:v>-0.2785196893850536</c:v>
                </c:pt>
                <c:pt idx="362">
                  <c:v>-0.26671275747489853</c:v>
                </c:pt>
                <c:pt idx="363">
                  <c:v>-0.25486565960451435</c:v>
                </c:pt>
                <c:pt idx="364">
                  <c:v>-0.24298017990326412</c:v>
                </c:pt>
                <c:pt idx="365">
                  <c:v>-0.23105810828067094</c:v>
                </c:pt>
                <c:pt idx="366">
                  <c:v>-0.2191012401568701</c:v>
                </c:pt>
                <c:pt idx="367">
                  <c:v>-0.20711137619221848</c:v>
                </c:pt>
                <c:pt idx="368">
                  <c:v>-0.19509032201612866</c:v>
                </c:pt>
                <c:pt idx="369">
                  <c:v>-0.18303988795514095</c:v>
                </c:pt>
                <c:pt idx="370">
                  <c:v>-0.1709618887603017</c:v>
                </c:pt>
                <c:pt idx="371">
                  <c:v>-0.15885814333386153</c:v>
                </c:pt>
                <c:pt idx="372">
                  <c:v>-0.1467304744553623</c:v>
                </c:pt>
                <c:pt idx="373">
                  <c:v>-0.13458070850712636</c:v>
                </c:pt>
                <c:pt idx="374">
                  <c:v>-0.12241067519921596</c:v>
                </c:pt>
                <c:pt idx="375">
                  <c:v>-0.11022220729388331</c:v>
                </c:pt>
                <c:pt idx="376">
                  <c:v>-0.09801714032956045</c:v>
                </c:pt>
                <c:pt idx="377">
                  <c:v>-0.08579731234444023</c:v>
                </c:pt>
                <c:pt idx="378">
                  <c:v>-0.07356456359966736</c:v>
                </c:pt>
                <c:pt idx="379">
                  <c:v>-0.061320736302208995</c:v>
                </c:pt>
                <c:pt idx="380">
                  <c:v>-0.04906767432741803</c:v>
                </c:pt>
                <c:pt idx="381">
                  <c:v>-0.03680722294135933</c:v>
                </c:pt>
                <c:pt idx="382">
                  <c:v>-0.02454122852291239</c:v>
                </c:pt>
                <c:pt idx="383">
                  <c:v>-0.012271538285720512</c:v>
                </c:pt>
                <c:pt idx="384">
                  <c:v>-1.83772268236293E-16</c:v>
                </c:pt>
                <c:pt idx="385">
                  <c:v>0.012271538285720144</c:v>
                </c:pt>
                <c:pt idx="386">
                  <c:v>0.02454122852291202</c:v>
                </c:pt>
                <c:pt idx="387">
                  <c:v>0.036807222941358964</c:v>
                </c:pt>
                <c:pt idx="388">
                  <c:v>0.04906767432741766</c:v>
                </c:pt>
                <c:pt idx="389">
                  <c:v>0.06132073630220863</c:v>
                </c:pt>
                <c:pt idx="390">
                  <c:v>0.07356456359966698</c:v>
                </c:pt>
                <c:pt idx="391">
                  <c:v>0.08579731234443985</c:v>
                </c:pt>
                <c:pt idx="392">
                  <c:v>0.09801714032956009</c:v>
                </c:pt>
                <c:pt idx="393">
                  <c:v>0.11022220729388293</c:v>
                </c:pt>
                <c:pt idx="394">
                  <c:v>0.1224106751992156</c:v>
                </c:pt>
                <c:pt idx="395">
                  <c:v>0.13458070850712597</c:v>
                </c:pt>
                <c:pt idx="396">
                  <c:v>0.14673047445536194</c:v>
                </c:pt>
                <c:pt idx="397">
                  <c:v>0.15885814333386117</c:v>
                </c:pt>
                <c:pt idx="398">
                  <c:v>0.17096188876030133</c:v>
                </c:pt>
                <c:pt idx="399">
                  <c:v>0.1830398879551406</c:v>
                </c:pt>
                <c:pt idx="400">
                  <c:v>0.1950903220161283</c:v>
                </c:pt>
                <c:pt idx="401">
                  <c:v>0.20711137619221812</c:v>
                </c:pt>
                <c:pt idx="402">
                  <c:v>0.21910124015686974</c:v>
                </c:pt>
                <c:pt idx="403">
                  <c:v>0.23105810828067058</c:v>
                </c:pt>
                <c:pt idx="404">
                  <c:v>0.24298017990326376</c:v>
                </c:pt>
                <c:pt idx="405">
                  <c:v>0.25486565960451396</c:v>
                </c:pt>
                <c:pt idx="406">
                  <c:v>0.2667127574748982</c:v>
                </c:pt>
                <c:pt idx="407">
                  <c:v>0.2785196893850533</c:v>
                </c:pt>
                <c:pt idx="408">
                  <c:v>0.29028467725446205</c:v>
                </c:pt>
                <c:pt idx="409">
                  <c:v>0.30200594931922814</c:v>
                </c:pt>
                <c:pt idx="410">
                  <c:v>0.31368174039889113</c:v>
                </c:pt>
                <c:pt idx="411">
                  <c:v>0.3253102921622629</c:v>
                </c:pt>
                <c:pt idx="412">
                  <c:v>0.3368898533922196</c:v>
                </c:pt>
                <c:pt idx="413">
                  <c:v>0.3484186802494345</c:v>
                </c:pt>
                <c:pt idx="414">
                  <c:v>0.3598950365349876</c:v>
                </c:pt>
                <c:pt idx="415">
                  <c:v>0.3713171939518374</c:v>
                </c:pt>
                <c:pt idx="416">
                  <c:v>0.38268343236509</c:v>
                </c:pt>
                <c:pt idx="417">
                  <c:v>0.3939920400610479</c:v>
                </c:pt>
                <c:pt idx="418">
                  <c:v>0.40524131400499</c:v>
                </c:pt>
                <c:pt idx="419">
                  <c:v>0.4164295600976369</c:v>
                </c:pt>
                <c:pt idx="420">
                  <c:v>0.42755509343028214</c:v>
                </c:pt>
                <c:pt idx="421">
                  <c:v>0.43861623853852727</c:v>
                </c:pt>
                <c:pt idx="422">
                  <c:v>0.4496113296546066</c:v>
                </c:pt>
                <c:pt idx="423">
                  <c:v>0.46053871095823956</c:v>
                </c:pt>
                <c:pt idx="424">
                  <c:v>0.4713967368259976</c:v>
                </c:pt>
                <c:pt idx="425">
                  <c:v>0.4821837720791222</c:v>
                </c:pt>
                <c:pt idx="426">
                  <c:v>0.49289819222978387</c:v>
                </c:pt>
                <c:pt idx="427">
                  <c:v>0.5035383837257178</c:v>
                </c:pt>
                <c:pt idx="428">
                  <c:v>0.5141027441932216</c:v>
                </c:pt>
                <c:pt idx="429">
                  <c:v>0.5245896826784691</c:v>
                </c:pt>
                <c:pt idx="430">
                  <c:v>0.5349976198870969</c:v>
                </c:pt>
                <c:pt idx="431">
                  <c:v>0.5453249884220465</c:v>
                </c:pt>
                <c:pt idx="432">
                  <c:v>0.5555702330196018</c:v>
                </c:pt>
                <c:pt idx="433">
                  <c:v>0.5657318107836131</c:v>
                </c:pt>
                <c:pt idx="434">
                  <c:v>0.5758081914178449</c:v>
                </c:pt>
                <c:pt idx="435">
                  <c:v>0.5857978574564388</c:v>
                </c:pt>
                <c:pt idx="436">
                  <c:v>0.5956993044924329</c:v>
                </c:pt>
                <c:pt idx="437">
                  <c:v>0.6055110414043253</c:v>
                </c:pt>
                <c:pt idx="438">
                  <c:v>0.615231590580627</c:v>
                </c:pt>
                <c:pt idx="439">
                  <c:v>0.6248594881423861</c:v>
                </c:pt>
                <c:pt idx="440">
                  <c:v>0.6343932841636456</c:v>
                </c:pt>
                <c:pt idx="441">
                  <c:v>0.6438315428897912</c:v>
                </c:pt>
                <c:pt idx="442">
                  <c:v>0.6531728429537768</c:v>
                </c:pt>
                <c:pt idx="443">
                  <c:v>0.6624157775901715</c:v>
                </c:pt>
                <c:pt idx="444">
                  <c:v>0.6715589548470183</c:v>
                </c:pt>
                <c:pt idx="445">
                  <c:v>0.6806009977954527</c:v>
                </c:pt>
                <c:pt idx="446">
                  <c:v>0.6895405447370668</c:v>
                </c:pt>
                <c:pt idx="447">
                  <c:v>0.6983762494089724</c:v>
                </c:pt>
                <c:pt idx="448">
                  <c:v>0.7071067811865474</c:v>
                </c:pt>
                <c:pt idx="449">
                  <c:v>0.7157308252838188</c:v>
                </c:pt>
                <c:pt idx="450">
                  <c:v>0.7242470829514667</c:v>
                </c:pt>
                <c:pt idx="451">
                  <c:v>0.7326542716724129</c:v>
                </c:pt>
                <c:pt idx="452">
                  <c:v>0.7409511253549589</c:v>
                </c:pt>
                <c:pt idx="453">
                  <c:v>0.7491363945234594</c:v>
                </c:pt>
                <c:pt idx="454">
                  <c:v>0.7572088465064842</c:v>
                </c:pt>
                <c:pt idx="455">
                  <c:v>0.7651672656224588</c:v>
                </c:pt>
                <c:pt idx="456">
                  <c:v>0.7730104533627367</c:v>
                </c:pt>
                <c:pt idx="457">
                  <c:v>0.7807372285720944</c:v>
                </c:pt>
                <c:pt idx="458">
                  <c:v>0.7883464276266059</c:v>
                </c:pt>
                <c:pt idx="459">
                  <c:v>0.7958369046088833</c:v>
                </c:pt>
                <c:pt idx="460">
                  <c:v>0.803207531480645</c:v>
                </c:pt>
                <c:pt idx="461">
                  <c:v>0.8104571982525947</c:v>
                </c:pt>
                <c:pt idx="462">
                  <c:v>0.8175848131515837</c:v>
                </c:pt>
                <c:pt idx="463">
                  <c:v>0.8245893027850251</c:v>
                </c:pt>
                <c:pt idx="464">
                  <c:v>0.8314696123025452</c:v>
                </c:pt>
                <c:pt idx="465">
                  <c:v>0.8382247055548377</c:v>
                </c:pt>
                <c:pt idx="466">
                  <c:v>0.844853565249707</c:v>
                </c:pt>
                <c:pt idx="467">
                  <c:v>0.8513551931052649</c:v>
                </c:pt>
                <c:pt idx="468">
                  <c:v>0.857728610000272</c:v>
                </c:pt>
                <c:pt idx="469">
                  <c:v>0.8639728561215864</c:v>
                </c:pt>
                <c:pt idx="470">
                  <c:v>0.8700869911087113</c:v>
                </c:pt>
                <c:pt idx="471">
                  <c:v>0.8760700941954067</c:v>
                </c:pt>
                <c:pt idx="472">
                  <c:v>0.8819212643483548</c:v>
                </c:pt>
                <c:pt idx="473">
                  <c:v>0.8876396204028539</c:v>
                </c:pt>
                <c:pt idx="474">
                  <c:v>0.8932243011955151</c:v>
                </c:pt>
                <c:pt idx="475">
                  <c:v>0.8986744656939538</c:v>
                </c:pt>
                <c:pt idx="476">
                  <c:v>0.9039892931234431</c:v>
                </c:pt>
                <c:pt idx="477">
                  <c:v>0.9091679830905224</c:v>
                </c:pt>
                <c:pt idx="478">
                  <c:v>0.9142097557035305</c:v>
                </c:pt>
                <c:pt idx="479">
                  <c:v>0.9191138516900577</c:v>
                </c:pt>
                <c:pt idx="480">
                  <c:v>0.9238795325112865</c:v>
                </c:pt>
                <c:pt idx="481">
                  <c:v>0.9285060804732155</c:v>
                </c:pt>
                <c:pt idx="482">
                  <c:v>0.932992798834739</c:v>
                </c:pt>
                <c:pt idx="483">
                  <c:v>0.9373390119125748</c:v>
                </c:pt>
                <c:pt idx="484">
                  <c:v>0.9415440651830208</c:v>
                </c:pt>
                <c:pt idx="485">
                  <c:v>0.9456073253805212</c:v>
                </c:pt>
                <c:pt idx="486">
                  <c:v>0.9495281805930367</c:v>
                </c:pt>
                <c:pt idx="487">
                  <c:v>0.9533060403541936</c:v>
                </c:pt>
                <c:pt idx="488">
                  <c:v>0.9569403357322088</c:v>
                </c:pt>
                <c:pt idx="489">
                  <c:v>0.9604305194155657</c:v>
                </c:pt>
                <c:pt idx="490">
                  <c:v>0.9637760657954398</c:v>
                </c:pt>
                <c:pt idx="491">
                  <c:v>0.9669764710448522</c:v>
                </c:pt>
                <c:pt idx="492">
                  <c:v>0.970031253194544</c:v>
                </c:pt>
                <c:pt idx="493">
                  <c:v>0.9729399522055602</c:v>
                </c:pt>
                <c:pt idx="494">
                  <c:v>0.9757021300385285</c:v>
                </c:pt>
                <c:pt idx="495">
                  <c:v>0.9783173707196277</c:v>
                </c:pt>
                <c:pt idx="496">
                  <c:v>0.9807852804032303</c:v>
                </c:pt>
                <c:pt idx="497">
                  <c:v>0.9831054874312163</c:v>
                </c:pt>
                <c:pt idx="498">
                  <c:v>0.9852776423889411</c:v>
                </c:pt>
                <c:pt idx="499">
                  <c:v>0.9873014181578583</c:v>
                </c:pt>
                <c:pt idx="500">
                  <c:v>0.9891765099647809</c:v>
                </c:pt>
                <c:pt idx="501">
                  <c:v>0.99090263542778</c:v>
                </c:pt>
                <c:pt idx="502">
                  <c:v>0.99247953459871</c:v>
                </c:pt>
                <c:pt idx="503">
                  <c:v>0.9939069700023561</c:v>
                </c:pt>
                <c:pt idx="504">
                  <c:v>0.9951847266721969</c:v>
                </c:pt>
                <c:pt idx="505">
                  <c:v>0.996312612182778</c:v>
                </c:pt>
                <c:pt idx="506">
                  <c:v>0.9972904566786902</c:v>
                </c:pt>
                <c:pt idx="507">
                  <c:v>0.9981181129001492</c:v>
                </c:pt>
                <c:pt idx="508">
                  <c:v>0.9987954562051724</c:v>
                </c:pt>
                <c:pt idx="509">
                  <c:v>0.9993223845883494</c:v>
                </c:pt>
                <c:pt idx="510">
                  <c:v>0.9996988186962042</c:v>
                </c:pt>
                <c:pt idx="511">
                  <c:v>0.9999247018391445</c:v>
                </c:pt>
                <c:pt idx="512">
                  <c:v>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Feuil1!$C$12:$C$524</c:f>
              <c:numCache>
                <c:ptCount val="513"/>
                <c:pt idx="0">
                  <c:v>0</c:v>
                </c:pt>
                <c:pt idx="1">
                  <c:v>0.012271538285719925</c:v>
                </c:pt>
                <c:pt idx="2">
                  <c:v>0.024541228522912288</c:v>
                </c:pt>
                <c:pt idx="3">
                  <c:v>0.03680722294135883</c:v>
                </c:pt>
                <c:pt idx="4">
                  <c:v>0.049067674327418015</c:v>
                </c:pt>
                <c:pt idx="5">
                  <c:v>0.06132073630220858</c:v>
                </c:pt>
                <c:pt idx="6">
                  <c:v>0.07356456359966743</c:v>
                </c:pt>
                <c:pt idx="7">
                  <c:v>0.0857973123444399</c:v>
                </c:pt>
                <c:pt idx="8">
                  <c:v>0.0980171403295606</c:v>
                </c:pt>
                <c:pt idx="9">
                  <c:v>0.11022220729388306</c:v>
                </c:pt>
                <c:pt idx="10">
                  <c:v>0.1224106751992162</c:v>
                </c:pt>
                <c:pt idx="11">
                  <c:v>0.13458070850712617</c:v>
                </c:pt>
                <c:pt idx="12">
                  <c:v>0.14673047445536175</c:v>
                </c:pt>
                <c:pt idx="13">
                  <c:v>0.15885814333386145</c:v>
                </c:pt>
                <c:pt idx="14">
                  <c:v>0.17096188876030122</c:v>
                </c:pt>
                <c:pt idx="15">
                  <c:v>0.18303988795514095</c:v>
                </c:pt>
                <c:pt idx="16">
                  <c:v>0.19509032201612825</c:v>
                </c:pt>
                <c:pt idx="17">
                  <c:v>0.20711137619221856</c:v>
                </c:pt>
                <c:pt idx="18">
                  <c:v>0.2191012401568698</c:v>
                </c:pt>
                <c:pt idx="19">
                  <c:v>0.2310581082806711</c:v>
                </c:pt>
                <c:pt idx="20">
                  <c:v>0.24298017990326387</c:v>
                </c:pt>
                <c:pt idx="21">
                  <c:v>0.25486565960451457</c:v>
                </c:pt>
                <c:pt idx="22">
                  <c:v>0.26671275747489837</c:v>
                </c:pt>
                <c:pt idx="23">
                  <c:v>0.27851968938505306</c:v>
                </c:pt>
                <c:pt idx="24">
                  <c:v>0.29028467725446233</c:v>
                </c:pt>
                <c:pt idx="25">
                  <c:v>0.3020059493192281</c:v>
                </c:pt>
                <c:pt idx="26">
                  <c:v>0.3136817403988915</c:v>
                </c:pt>
                <c:pt idx="27">
                  <c:v>0.3253102921622629</c:v>
                </c:pt>
                <c:pt idx="28">
                  <c:v>0.33688985339222005</c:v>
                </c:pt>
                <c:pt idx="29">
                  <c:v>0.34841868024943456</c:v>
                </c:pt>
                <c:pt idx="30">
                  <c:v>0.3598950365349881</c:v>
                </c:pt>
                <c:pt idx="31">
                  <c:v>0.37131719395183754</c:v>
                </c:pt>
                <c:pt idx="32">
                  <c:v>0.3826834323650898</c:v>
                </c:pt>
                <c:pt idx="33">
                  <c:v>0.3939920400610481</c:v>
                </c:pt>
                <c:pt idx="34">
                  <c:v>0.40524131400498986</c:v>
                </c:pt>
                <c:pt idx="35">
                  <c:v>0.41642956009763715</c:v>
                </c:pt>
                <c:pt idx="36">
                  <c:v>0.4275550934302821</c:v>
                </c:pt>
                <c:pt idx="37">
                  <c:v>0.43861623853852766</c:v>
                </c:pt>
                <c:pt idx="38">
                  <c:v>0.44961132965460654</c:v>
                </c:pt>
                <c:pt idx="39">
                  <c:v>0.46053871095824</c:v>
                </c:pt>
                <c:pt idx="40">
                  <c:v>0.47139673682599764</c:v>
                </c:pt>
                <c:pt idx="41">
                  <c:v>0.4821837720791227</c:v>
                </c:pt>
                <c:pt idx="42">
                  <c:v>0.49289819222978404</c:v>
                </c:pt>
                <c:pt idx="43">
                  <c:v>0.5035383837257176</c:v>
                </c:pt>
                <c:pt idx="44">
                  <c:v>0.5141027441932217</c:v>
                </c:pt>
                <c:pt idx="45">
                  <c:v>0.524589682678469</c:v>
                </c:pt>
                <c:pt idx="46">
                  <c:v>0.5349976198870972</c:v>
                </c:pt>
                <c:pt idx="47">
                  <c:v>0.5453249884220465</c:v>
                </c:pt>
                <c:pt idx="48">
                  <c:v>0.5555702330196022</c:v>
                </c:pt>
                <c:pt idx="49">
                  <c:v>0.5657318107836131</c:v>
                </c:pt>
                <c:pt idx="50">
                  <c:v>0.5758081914178453</c:v>
                </c:pt>
                <c:pt idx="51">
                  <c:v>0.5857978574564389</c:v>
                </c:pt>
                <c:pt idx="52">
                  <c:v>0.5956993044924334</c:v>
                </c:pt>
                <c:pt idx="53">
                  <c:v>0.6055110414043255</c:v>
                </c:pt>
                <c:pt idx="54">
                  <c:v>0.6152315905806268</c:v>
                </c:pt>
                <c:pt idx="55">
                  <c:v>0.6248594881423863</c:v>
                </c:pt>
                <c:pt idx="56">
                  <c:v>0.6343932841636455</c:v>
                </c:pt>
                <c:pt idx="57">
                  <c:v>0.6438315428897914</c:v>
                </c:pt>
                <c:pt idx="58">
                  <c:v>0.6531728429537768</c:v>
                </c:pt>
                <c:pt idx="59">
                  <c:v>0.6624157775901718</c:v>
                </c:pt>
                <c:pt idx="60">
                  <c:v>0.6715589548470183</c:v>
                </c:pt>
                <c:pt idx="61">
                  <c:v>0.680600997795453</c:v>
                </c:pt>
                <c:pt idx="62">
                  <c:v>0.6895405447370668</c:v>
                </c:pt>
                <c:pt idx="63">
                  <c:v>0.6983762494089729</c:v>
                </c:pt>
                <c:pt idx="64">
                  <c:v>0.7071067811865475</c:v>
                </c:pt>
                <c:pt idx="65">
                  <c:v>0.7157308252838186</c:v>
                </c:pt>
                <c:pt idx="66">
                  <c:v>0.7242470829514669</c:v>
                </c:pt>
                <c:pt idx="67">
                  <c:v>0.7326542716724128</c:v>
                </c:pt>
                <c:pt idx="68">
                  <c:v>0.7409511253549591</c:v>
                </c:pt>
                <c:pt idx="69">
                  <c:v>0.7491363945234593</c:v>
                </c:pt>
                <c:pt idx="70">
                  <c:v>0.7572088465064845</c:v>
                </c:pt>
                <c:pt idx="71">
                  <c:v>0.765167265622459</c:v>
                </c:pt>
                <c:pt idx="72">
                  <c:v>0.773010453362737</c:v>
                </c:pt>
                <c:pt idx="73">
                  <c:v>0.7807372285720944</c:v>
                </c:pt>
                <c:pt idx="74">
                  <c:v>0.7883464276266062</c:v>
                </c:pt>
                <c:pt idx="75">
                  <c:v>0.7958369046088835</c:v>
                </c:pt>
                <c:pt idx="76">
                  <c:v>0.8032075314806448</c:v>
                </c:pt>
                <c:pt idx="77">
                  <c:v>0.8104571982525948</c:v>
                </c:pt>
                <c:pt idx="78">
                  <c:v>0.8175848131515837</c:v>
                </c:pt>
                <c:pt idx="79">
                  <c:v>0.8245893027850253</c:v>
                </c:pt>
                <c:pt idx="80">
                  <c:v>0.8314696123025452</c:v>
                </c:pt>
                <c:pt idx="81">
                  <c:v>0.838224705554838</c:v>
                </c:pt>
                <c:pt idx="82">
                  <c:v>0.844853565249707</c:v>
                </c:pt>
                <c:pt idx="83">
                  <c:v>0.8513551931052652</c:v>
                </c:pt>
                <c:pt idx="84">
                  <c:v>0.8577286100002721</c:v>
                </c:pt>
                <c:pt idx="85">
                  <c:v>0.8639728561215867</c:v>
                </c:pt>
                <c:pt idx="86">
                  <c:v>0.8700869911087113</c:v>
                </c:pt>
                <c:pt idx="87">
                  <c:v>0.8760700941954066</c:v>
                </c:pt>
                <c:pt idx="88">
                  <c:v>0.8819212643483549</c:v>
                </c:pt>
                <c:pt idx="89">
                  <c:v>0.8876396204028539</c:v>
                </c:pt>
                <c:pt idx="90">
                  <c:v>0.8932243011955153</c:v>
                </c:pt>
                <c:pt idx="91">
                  <c:v>0.8986744656939538</c:v>
                </c:pt>
                <c:pt idx="92">
                  <c:v>0.9039892931234433</c:v>
                </c:pt>
                <c:pt idx="93">
                  <c:v>0.9091679830905223</c:v>
                </c:pt>
                <c:pt idx="94">
                  <c:v>0.9142097557035307</c:v>
                </c:pt>
                <c:pt idx="95">
                  <c:v>0.9191138516900578</c:v>
                </c:pt>
                <c:pt idx="96">
                  <c:v>0.9238795325112867</c:v>
                </c:pt>
                <c:pt idx="97">
                  <c:v>0.9285060804732155</c:v>
                </c:pt>
                <c:pt idx="98">
                  <c:v>0.9329927988347388</c:v>
                </c:pt>
                <c:pt idx="99">
                  <c:v>0.937339011912575</c:v>
                </c:pt>
                <c:pt idx="100">
                  <c:v>0.9415440651830208</c:v>
                </c:pt>
                <c:pt idx="101">
                  <c:v>0.9456073253805213</c:v>
                </c:pt>
                <c:pt idx="102">
                  <c:v>0.9495281805930367</c:v>
                </c:pt>
                <c:pt idx="103">
                  <c:v>0.9533060403541938</c:v>
                </c:pt>
                <c:pt idx="104">
                  <c:v>0.9569403357322089</c:v>
                </c:pt>
                <c:pt idx="105">
                  <c:v>0.9604305194155658</c:v>
                </c:pt>
                <c:pt idx="106">
                  <c:v>0.9637760657954398</c:v>
                </c:pt>
                <c:pt idx="107">
                  <c:v>0.9669764710448521</c:v>
                </c:pt>
                <c:pt idx="108">
                  <c:v>0.970031253194544</c:v>
                </c:pt>
                <c:pt idx="109">
                  <c:v>0.9729399522055601</c:v>
                </c:pt>
                <c:pt idx="110">
                  <c:v>0.9757021300385286</c:v>
                </c:pt>
                <c:pt idx="111">
                  <c:v>0.9783173707196277</c:v>
                </c:pt>
                <c:pt idx="112">
                  <c:v>0.9807852804032304</c:v>
                </c:pt>
                <c:pt idx="113">
                  <c:v>0.9831054874312163</c:v>
                </c:pt>
                <c:pt idx="114">
                  <c:v>0.9852776423889412</c:v>
                </c:pt>
                <c:pt idx="115">
                  <c:v>0.9873014181578584</c:v>
                </c:pt>
                <c:pt idx="116">
                  <c:v>0.989176509964781</c:v>
                </c:pt>
                <c:pt idx="117">
                  <c:v>0.99090263542778</c:v>
                </c:pt>
                <c:pt idx="118">
                  <c:v>0.99247953459871</c:v>
                </c:pt>
                <c:pt idx="119">
                  <c:v>0.9939069700023561</c:v>
                </c:pt>
                <c:pt idx="120">
                  <c:v>0.9951847266721968</c:v>
                </c:pt>
                <c:pt idx="121">
                  <c:v>0.996312612182778</c:v>
                </c:pt>
                <c:pt idx="122">
                  <c:v>0.9972904566786902</c:v>
                </c:pt>
                <c:pt idx="123">
                  <c:v>0.9981181129001492</c:v>
                </c:pt>
                <c:pt idx="124">
                  <c:v>0.9987954562051724</c:v>
                </c:pt>
                <c:pt idx="125">
                  <c:v>0.9993223845883495</c:v>
                </c:pt>
                <c:pt idx="126">
                  <c:v>0.9996988186962042</c:v>
                </c:pt>
                <c:pt idx="127">
                  <c:v>0.9999247018391445</c:v>
                </c:pt>
                <c:pt idx="128">
                  <c:v>1</c:v>
                </c:pt>
                <c:pt idx="129">
                  <c:v>0.9999247018391445</c:v>
                </c:pt>
                <c:pt idx="130">
                  <c:v>0.9996988186962042</c:v>
                </c:pt>
                <c:pt idx="131">
                  <c:v>0.9993223845883495</c:v>
                </c:pt>
                <c:pt idx="132">
                  <c:v>0.9987954562051724</c:v>
                </c:pt>
                <c:pt idx="133">
                  <c:v>0.9981181129001492</c:v>
                </c:pt>
                <c:pt idx="134">
                  <c:v>0.9972904566786902</c:v>
                </c:pt>
                <c:pt idx="135">
                  <c:v>0.996312612182778</c:v>
                </c:pt>
                <c:pt idx="136">
                  <c:v>0.9951847266721969</c:v>
                </c:pt>
                <c:pt idx="137">
                  <c:v>0.9939069700023561</c:v>
                </c:pt>
                <c:pt idx="138">
                  <c:v>0.99247953459871</c:v>
                </c:pt>
                <c:pt idx="139">
                  <c:v>0.99090263542778</c:v>
                </c:pt>
                <c:pt idx="140">
                  <c:v>0.989176509964781</c:v>
                </c:pt>
                <c:pt idx="141">
                  <c:v>0.9873014181578584</c:v>
                </c:pt>
                <c:pt idx="142">
                  <c:v>0.9852776423889412</c:v>
                </c:pt>
                <c:pt idx="143">
                  <c:v>0.9831054874312163</c:v>
                </c:pt>
                <c:pt idx="144">
                  <c:v>0.9807852804032304</c:v>
                </c:pt>
                <c:pt idx="145">
                  <c:v>0.9783173707196277</c:v>
                </c:pt>
                <c:pt idx="146">
                  <c:v>0.9757021300385286</c:v>
                </c:pt>
                <c:pt idx="147">
                  <c:v>0.9729399522055602</c:v>
                </c:pt>
                <c:pt idx="148">
                  <c:v>0.970031253194544</c:v>
                </c:pt>
                <c:pt idx="149">
                  <c:v>0.9669764710448521</c:v>
                </c:pt>
                <c:pt idx="150">
                  <c:v>0.9637760657954398</c:v>
                </c:pt>
                <c:pt idx="151">
                  <c:v>0.9604305194155659</c:v>
                </c:pt>
                <c:pt idx="152">
                  <c:v>0.9569403357322089</c:v>
                </c:pt>
                <c:pt idx="153">
                  <c:v>0.9533060403541939</c:v>
                </c:pt>
                <c:pt idx="154">
                  <c:v>0.9495281805930367</c:v>
                </c:pt>
                <c:pt idx="155">
                  <c:v>0.9456073253805214</c:v>
                </c:pt>
                <c:pt idx="156">
                  <c:v>0.9415440651830208</c:v>
                </c:pt>
                <c:pt idx="157">
                  <c:v>0.937339011912575</c:v>
                </c:pt>
                <c:pt idx="158">
                  <c:v>0.9329927988347388</c:v>
                </c:pt>
                <c:pt idx="159">
                  <c:v>0.9285060804732156</c:v>
                </c:pt>
                <c:pt idx="160">
                  <c:v>0.9238795325112867</c:v>
                </c:pt>
                <c:pt idx="161">
                  <c:v>0.9191138516900578</c:v>
                </c:pt>
                <c:pt idx="162">
                  <c:v>0.9142097557035307</c:v>
                </c:pt>
                <c:pt idx="163">
                  <c:v>0.9091679830905225</c:v>
                </c:pt>
                <c:pt idx="164">
                  <c:v>0.9039892931234434</c:v>
                </c:pt>
                <c:pt idx="165">
                  <c:v>0.8986744656939539</c:v>
                </c:pt>
                <c:pt idx="166">
                  <c:v>0.8932243011955152</c:v>
                </c:pt>
                <c:pt idx="167">
                  <c:v>0.8876396204028539</c:v>
                </c:pt>
                <c:pt idx="168">
                  <c:v>0.881921264348355</c:v>
                </c:pt>
                <c:pt idx="169">
                  <c:v>0.8760700941954066</c:v>
                </c:pt>
                <c:pt idx="170">
                  <c:v>0.8700869911087115</c:v>
                </c:pt>
                <c:pt idx="171">
                  <c:v>0.8639728561215868</c:v>
                </c:pt>
                <c:pt idx="172">
                  <c:v>0.8577286100002721</c:v>
                </c:pt>
                <c:pt idx="173">
                  <c:v>0.8513551931052652</c:v>
                </c:pt>
                <c:pt idx="174">
                  <c:v>0.8448535652497072</c:v>
                </c:pt>
                <c:pt idx="175">
                  <c:v>0.8382247055548382</c:v>
                </c:pt>
                <c:pt idx="176">
                  <c:v>0.8314696123025455</c:v>
                </c:pt>
                <c:pt idx="177">
                  <c:v>0.8245893027850252</c:v>
                </c:pt>
                <c:pt idx="178">
                  <c:v>0.8175848131515837</c:v>
                </c:pt>
                <c:pt idx="179">
                  <c:v>0.8104571982525948</c:v>
                </c:pt>
                <c:pt idx="180">
                  <c:v>0.8032075314806449</c:v>
                </c:pt>
                <c:pt idx="181">
                  <c:v>0.7958369046088836</c:v>
                </c:pt>
                <c:pt idx="182">
                  <c:v>0.7883464276266063</c:v>
                </c:pt>
                <c:pt idx="183">
                  <c:v>0.7807372285720946</c:v>
                </c:pt>
                <c:pt idx="184">
                  <c:v>0.7730104533627371</c:v>
                </c:pt>
                <c:pt idx="185">
                  <c:v>0.7651672656224591</c:v>
                </c:pt>
                <c:pt idx="186">
                  <c:v>0.7572088465064847</c:v>
                </c:pt>
                <c:pt idx="187">
                  <c:v>0.7491363945234593</c:v>
                </c:pt>
                <c:pt idx="188">
                  <c:v>0.740951125354959</c:v>
                </c:pt>
                <c:pt idx="189">
                  <c:v>0.7326542716724128</c:v>
                </c:pt>
                <c:pt idx="190">
                  <c:v>0.7242470829514669</c:v>
                </c:pt>
                <c:pt idx="191">
                  <c:v>0.7157308252838187</c:v>
                </c:pt>
                <c:pt idx="192">
                  <c:v>0.7071067811865476</c:v>
                </c:pt>
                <c:pt idx="193">
                  <c:v>0.6983762494089729</c:v>
                </c:pt>
                <c:pt idx="194">
                  <c:v>0.689540544737067</c:v>
                </c:pt>
                <c:pt idx="195">
                  <c:v>0.6806009977954532</c:v>
                </c:pt>
                <c:pt idx="196">
                  <c:v>0.6715589548470186</c:v>
                </c:pt>
                <c:pt idx="197">
                  <c:v>0.662415777590172</c:v>
                </c:pt>
                <c:pt idx="198">
                  <c:v>0.6531728429537766</c:v>
                </c:pt>
                <c:pt idx="199">
                  <c:v>0.6438315428897914</c:v>
                </c:pt>
                <c:pt idx="200">
                  <c:v>0.6343932841636455</c:v>
                </c:pt>
                <c:pt idx="201">
                  <c:v>0.6248594881423863</c:v>
                </c:pt>
                <c:pt idx="202">
                  <c:v>0.6152315905806269</c:v>
                </c:pt>
                <c:pt idx="203">
                  <c:v>0.6055110414043257</c:v>
                </c:pt>
                <c:pt idx="204">
                  <c:v>0.5956993044924335</c:v>
                </c:pt>
                <c:pt idx="205">
                  <c:v>0.585797857456439</c:v>
                </c:pt>
                <c:pt idx="206">
                  <c:v>0.5758081914178454</c:v>
                </c:pt>
                <c:pt idx="207">
                  <c:v>0.5657318107836135</c:v>
                </c:pt>
                <c:pt idx="208">
                  <c:v>0.5555702330196022</c:v>
                </c:pt>
                <c:pt idx="209">
                  <c:v>0.5453249884220464</c:v>
                </c:pt>
                <c:pt idx="210">
                  <c:v>0.5349976198870972</c:v>
                </c:pt>
                <c:pt idx="211">
                  <c:v>0.524589682678469</c:v>
                </c:pt>
                <c:pt idx="212">
                  <c:v>0.5141027441932218</c:v>
                </c:pt>
                <c:pt idx="213">
                  <c:v>0.5035383837257177</c:v>
                </c:pt>
                <c:pt idx="214">
                  <c:v>0.49289819222978415</c:v>
                </c:pt>
                <c:pt idx="215">
                  <c:v>0.4821837720791229</c:v>
                </c:pt>
                <c:pt idx="216">
                  <c:v>0.47139673682599786</c:v>
                </c:pt>
                <c:pt idx="217">
                  <c:v>0.4605387109582402</c:v>
                </c:pt>
                <c:pt idx="218">
                  <c:v>0.4496113296546069</c:v>
                </c:pt>
                <c:pt idx="219">
                  <c:v>0.43861623853852755</c:v>
                </c:pt>
                <c:pt idx="220">
                  <c:v>0.42755509343028203</c:v>
                </c:pt>
                <c:pt idx="221">
                  <c:v>0.41642956009763715</c:v>
                </c:pt>
                <c:pt idx="222">
                  <c:v>0.4052413140049899</c:v>
                </c:pt>
                <c:pt idx="223">
                  <c:v>0.39399204006104815</c:v>
                </c:pt>
                <c:pt idx="224">
                  <c:v>0.3826834323650899</c:v>
                </c:pt>
                <c:pt idx="225">
                  <c:v>0.3713171939518377</c:v>
                </c:pt>
                <c:pt idx="226">
                  <c:v>0.35989503653498833</c:v>
                </c:pt>
                <c:pt idx="227">
                  <c:v>0.3484186802494348</c:v>
                </c:pt>
                <c:pt idx="228">
                  <c:v>0.33688985339222033</c:v>
                </c:pt>
                <c:pt idx="229">
                  <c:v>0.32531029216226326</c:v>
                </c:pt>
                <c:pt idx="230">
                  <c:v>0.3136817403988914</c:v>
                </c:pt>
                <c:pt idx="231">
                  <c:v>0.30200594931922803</c:v>
                </c:pt>
                <c:pt idx="232">
                  <c:v>0.2902846772544624</c:v>
                </c:pt>
                <c:pt idx="233">
                  <c:v>0.27851968938505317</c:v>
                </c:pt>
                <c:pt idx="234">
                  <c:v>0.2667127574748985</c:v>
                </c:pt>
                <c:pt idx="235">
                  <c:v>0.2548656596045147</c:v>
                </c:pt>
                <c:pt idx="236">
                  <c:v>0.24298017990326407</c:v>
                </c:pt>
                <c:pt idx="237">
                  <c:v>0.23105810828067133</c:v>
                </c:pt>
                <c:pt idx="238">
                  <c:v>0.21910124015687005</c:v>
                </c:pt>
                <c:pt idx="239">
                  <c:v>0.20711137619221884</c:v>
                </c:pt>
                <c:pt idx="240">
                  <c:v>0.1950903220161286</c:v>
                </c:pt>
                <c:pt idx="241">
                  <c:v>0.1830398879551409</c:v>
                </c:pt>
                <c:pt idx="242">
                  <c:v>0.17096188876030122</c:v>
                </c:pt>
                <c:pt idx="243">
                  <c:v>0.15885814333386147</c:v>
                </c:pt>
                <c:pt idx="244">
                  <c:v>0.1467304744553618</c:v>
                </c:pt>
                <c:pt idx="245">
                  <c:v>0.13458070850712628</c:v>
                </c:pt>
                <c:pt idx="246">
                  <c:v>0.12241067519921635</c:v>
                </c:pt>
                <c:pt idx="247">
                  <c:v>0.11022220729388324</c:v>
                </c:pt>
                <c:pt idx="248">
                  <c:v>0.09801714032956083</c:v>
                </c:pt>
                <c:pt idx="249">
                  <c:v>0.08579731234444016</c:v>
                </c:pt>
                <c:pt idx="250">
                  <c:v>0.07356456359966773</c:v>
                </c:pt>
                <c:pt idx="251">
                  <c:v>0.06132073630220849</c:v>
                </c:pt>
                <c:pt idx="252">
                  <c:v>0.049067674327417966</c:v>
                </c:pt>
                <c:pt idx="253">
                  <c:v>0.03680722294135883</c:v>
                </c:pt>
                <c:pt idx="254">
                  <c:v>0.024541228522912326</c:v>
                </c:pt>
                <c:pt idx="255">
                  <c:v>0.012271538285720007</c:v>
                </c:pt>
                <c:pt idx="256">
                  <c:v>1.22514845490862E-16</c:v>
                </c:pt>
                <c:pt idx="257">
                  <c:v>-0.012271538285719762</c:v>
                </c:pt>
                <c:pt idx="258">
                  <c:v>-0.02454122852291208</c:v>
                </c:pt>
                <c:pt idx="259">
                  <c:v>-0.03680722294135858</c:v>
                </c:pt>
                <c:pt idx="260">
                  <c:v>-0.049067674327417724</c:v>
                </c:pt>
                <c:pt idx="261">
                  <c:v>-0.061320736302208245</c:v>
                </c:pt>
                <c:pt idx="262">
                  <c:v>-0.0735645635996675</c:v>
                </c:pt>
                <c:pt idx="263">
                  <c:v>-0.08579731234443992</c:v>
                </c:pt>
                <c:pt idx="264">
                  <c:v>-0.09801714032956059</c:v>
                </c:pt>
                <c:pt idx="265">
                  <c:v>-0.110222207293883</c:v>
                </c:pt>
                <c:pt idx="266">
                  <c:v>-0.1224106751992161</c:v>
                </c:pt>
                <c:pt idx="267">
                  <c:v>-0.13458070850712606</c:v>
                </c:pt>
                <c:pt idx="268">
                  <c:v>-0.14673047445536158</c:v>
                </c:pt>
                <c:pt idx="269">
                  <c:v>-0.15885814333386122</c:v>
                </c:pt>
                <c:pt idx="270">
                  <c:v>-0.17096188876030097</c:v>
                </c:pt>
                <c:pt idx="271">
                  <c:v>-0.18303988795514065</c:v>
                </c:pt>
                <c:pt idx="272">
                  <c:v>-0.19509032201612836</c:v>
                </c:pt>
                <c:pt idx="273">
                  <c:v>-0.2071113761922186</c:v>
                </c:pt>
                <c:pt idx="274">
                  <c:v>-0.2191012401568698</c:v>
                </c:pt>
                <c:pt idx="275">
                  <c:v>-0.23105810828067108</c:v>
                </c:pt>
                <c:pt idx="276">
                  <c:v>-0.24298017990326382</c:v>
                </c:pt>
                <c:pt idx="277">
                  <c:v>-0.25486565960451446</c:v>
                </c:pt>
                <c:pt idx="278">
                  <c:v>-0.26671275747489825</c:v>
                </c:pt>
                <c:pt idx="279">
                  <c:v>-0.2785196893850529</c:v>
                </c:pt>
                <c:pt idx="280">
                  <c:v>-0.2902846772544621</c:v>
                </c:pt>
                <c:pt idx="281">
                  <c:v>-0.3020059493192278</c:v>
                </c:pt>
                <c:pt idx="282">
                  <c:v>-0.3136817403988912</c:v>
                </c:pt>
                <c:pt idx="283">
                  <c:v>-0.325310292162263</c:v>
                </c:pt>
                <c:pt idx="284">
                  <c:v>-0.3368898533922201</c:v>
                </c:pt>
                <c:pt idx="285">
                  <c:v>-0.34841868024943456</c:v>
                </c:pt>
                <c:pt idx="286">
                  <c:v>-0.3598950365349881</c:v>
                </c:pt>
                <c:pt idx="287">
                  <c:v>-0.37131719395183743</c:v>
                </c:pt>
                <c:pt idx="288">
                  <c:v>-0.38268343236508967</c:v>
                </c:pt>
                <c:pt idx="289">
                  <c:v>-0.39399204006104793</c:v>
                </c:pt>
                <c:pt idx="290">
                  <c:v>-0.4052413140049897</c:v>
                </c:pt>
                <c:pt idx="291">
                  <c:v>-0.41642956009763693</c:v>
                </c:pt>
                <c:pt idx="292">
                  <c:v>-0.4275550934302818</c:v>
                </c:pt>
                <c:pt idx="293">
                  <c:v>-0.4386162385385273</c:v>
                </c:pt>
                <c:pt idx="294">
                  <c:v>-0.44961132965460665</c:v>
                </c:pt>
                <c:pt idx="295">
                  <c:v>-0.46053871095824006</c:v>
                </c:pt>
                <c:pt idx="296">
                  <c:v>-0.47139673682599764</c:v>
                </c:pt>
                <c:pt idx="297">
                  <c:v>-0.48218377207912266</c:v>
                </c:pt>
                <c:pt idx="298">
                  <c:v>-0.4928981922297839</c:v>
                </c:pt>
                <c:pt idx="299">
                  <c:v>-0.5035383837257175</c:v>
                </c:pt>
                <c:pt idx="300">
                  <c:v>-0.5141027441932216</c:v>
                </c:pt>
                <c:pt idx="301">
                  <c:v>-0.5245896826784687</c:v>
                </c:pt>
                <c:pt idx="302">
                  <c:v>-0.5349976198870969</c:v>
                </c:pt>
                <c:pt idx="303">
                  <c:v>-0.5453249884220461</c:v>
                </c:pt>
                <c:pt idx="304">
                  <c:v>-0.555570233019602</c:v>
                </c:pt>
                <c:pt idx="305">
                  <c:v>-0.5657318107836132</c:v>
                </c:pt>
                <c:pt idx="306">
                  <c:v>-0.5758081914178453</c:v>
                </c:pt>
                <c:pt idx="307">
                  <c:v>-0.5857978574564389</c:v>
                </c:pt>
                <c:pt idx="308">
                  <c:v>-0.5956993044924332</c:v>
                </c:pt>
                <c:pt idx="309">
                  <c:v>-0.6055110414043254</c:v>
                </c:pt>
                <c:pt idx="310">
                  <c:v>-0.6152315905806267</c:v>
                </c:pt>
                <c:pt idx="311">
                  <c:v>-0.6248594881423862</c:v>
                </c:pt>
                <c:pt idx="312">
                  <c:v>-0.6343932841636453</c:v>
                </c:pt>
                <c:pt idx="313">
                  <c:v>-0.6438315428897913</c:v>
                </c:pt>
                <c:pt idx="314">
                  <c:v>-0.6531728429537765</c:v>
                </c:pt>
                <c:pt idx="315">
                  <c:v>-0.6624157775901718</c:v>
                </c:pt>
                <c:pt idx="316">
                  <c:v>-0.6715589548470184</c:v>
                </c:pt>
                <c:pt idx="317">
                  <c:v>-0.680600997795453</c:v>
                </c:pt>
                <c:pt idx="318">
                  <c:v>-0.6895405447370668</c:v>
                </c:pt>
                <c:pt idx="319">
                  <c:v>-0.6983762494089728</c:v>
                </c:pt>
                <c:pt idx="320">
                  <c:v>-0.7071067811865475</c:v>
                </c:pt>
                <c:pt idx="321">
                  <c:v>-0.7157308252838185</c:v>
                </c:pt>
                <c:pt idx="322">
                  <c:v>-0.7242470829514668</c:v>
                </c:pt>
                <c:pt idx="323">
                  <c:v>-0.7326542716724126</c:v>
                </c:pt>
                <c:pt idx="324">
                  <c:v>-0.7409511253549589</c:v>
                </c:pt>
                <c:pt idx="325">
                  <c:v>-0.749136394523459</c:v>
                </c:pt>
                <c:pt idx="326">
                  <c:v>-0.7572088465064842</c:v>
                </c:pt>
                <c:pt idx="327">
                  <c:v>-0.765167265622459</c:v>
                </c:pt>
                <c:pt idx="328">
                  <c:v>-0.7730104533627367</c:v>
                </c:pt>
                <c:pt idx="329">
                  <c:v>-0.7807372285720944</c:v>
                </c:pt>
                <c:pt idx="330">
                  <c:v>-0.7883464276266059</c:v>
                </c:pt>
                <c:pt idx="331">
                  <c:v>-0.7958369046088835</c:v>
                </c:pt>
                <c:pt idx="332">
                  <c:v>-0.803207531480645</c:v>
                </c:pt>
                <c:pt idx="333">
                  <c:v>-0.8104571982525947</c:v>
                </c:pt>
                <c:pt idx="334">
                  <c:v>-0.8175848131515838</c:v>
                </c:pt>
                <c:pt idx="335">
                  <c:v>-0.8245893027850251</c:v>
                </c:pt>
                <c:pt idx="336">
                  <c:v>-0.8314696123025452</c:v>
                </c:pt>
                <c:pt idx="337">
                  <c:v>-0.8382247055548379</c:v>
                </c:pt>
                <c:pt idx="338">
                  <c:v>-0.844853565249707</c:v>
                </c:pt>
                <c:pt idx="339">
                  <c:v>-0.8513551931052649</c:v>
                </c:pt>
                <c:pt idx="340">
                  <c:v>-0.857728610000272</c:v>
                </c:pt>
                <c:pt idx="341">
                  <c:v>-0.8639728561215865</c:v>
                </c:pt>
                <c:pt idx="342">
                  <c:v>-0.8700869911087113</c:v>
                </c:pt>
                <c:pt idx="343">
                  <c:v>-0.8760700941954067</c:v>
                </c:pt>
                <c:pt idx="344">
                  <c:v>-0.8819212643483549</c:v>
                </c:pt>
                <c:pt idx="345">
                  <c:v>-0.887639620402854</c:v>
                </c:pt>
                <c:pt idx="346">
                  <c:v>-0.8932243011955152</c:v>
                </c:pt>
                <c:pt idx="347">
                  <c:v>-0.8986744656939538</c:v>
                </c:pt>
                <c:pt idx="348">
                  <c:v>-0.9039892931234431</c:v>
                </c:pt>
                <c:pt idx="349">
                  <c:v>-0.9091679830905224</c:v>
                </c:pt>
                <c:pt idx="350">
                  <c:v>-0.9142097557035305</c:v>
                </c:pt>
                <c:pt idx="351">
                  <c:v>-0.9191138516900577</c:v>
                </c:pt>
                <c:pt idx="352">
                  <c:v>-0.9238795325112865</c:v>
                </c:pt>
                <c:pt idx="353">
                  <c:v>-0.9285060804732155</c:v>
                </c:pt>
                <c:pt idx="354">
                  <c:v>-0.932992798834739</c:v>
                </c:pt>
                <c:pt idx="355">
                  <c:v>-0.9373390119125748</c:v>
                </c:pt>
                <c:pt idx="356">
                  <c:v>-0.9415440651830208</c:v>
                </c:pt>
                <c:pt idx="357">
                  <c:v>-0.9456073253805212</c:v>
                </c:pt>
                <c:pt idx="358">
                  <c:v>-0.9495281805930367</c:v>
                </c:pt>
                <c:pt idx="359">
                  <c:v>-0.9533060403541938</c:v>
                </c:pt>
                <c:pt idx="360">
                  <c:v>-0.9569403357322088</c:v>
                </c:pt>
                <c:pt idx="361">
                  <c:v>-0.9604305194155657</c:v>
                </c:pt>
                <c:pt idx="362">
                  <c:v>-0.9637760657954398</c:v>
                </c:pt>
                <c:pt idx="363">
                  <c:v>-0.9669764710448522</c:v>
                </c:pt>
                <c:pt idx="364">
                  <c:v>-0.970031253194544</c:v>
                </c:pt>
                <c:pt idx="365">
                  <c:v>-0.9729399522055602</c:v>
                </c:pt>
                <c:pt idx="366">
                  <c:v>-0.9757021300385285</c:v>
                </c:pt>
                <c:pt idx="367">
                  <c:v>-0.9783173707196277</c:v>
                </c:pt>
                <c:pt idx="368">
                  <c:v>-0.9807852804032303</c:v>
                </c:pt>
                <c:pt idx="369">
                  <c:v>-0.9831054874312163</c:v>
                </c:pt>
                <c:pt idx="370">
                  <c:v>-0.9852776423889411</c:v>
                </c:pt>
                <c:pt idx="371">
                  <c:v>-0.9873014181578583</c:v>
                </c:pt>
                <c:pt idx="372">
                  <c:v>-0.9891765099647809</c:v>
                </c:pt>
                <c:pt idx="373">
                  <c:v>-0.99090263542778</c:v>
                </c:pt>
                <c:pt idx="374">
                  <c:v>-0.9924795345987101</c:v>
                </c:pt>
                <c:pt idx="375">
                  <c:v>-0.9939069700023561</c:v>
                </c:pt>
                <c:pt idx="376">
                  <c:v>-0.9951847266721969</c:v>
                </c:pt>
                <c:pt idx="377">
                  <c:v>-0.996312612182778</c:v>
                </c:pt>
                <c:pt idx="378">
                  <c:v>-0.9972904566786902</c:v>
                </c:pt>
                <c:pt idx="379">
                  <c:v>-0.9981181129001492</c:v>
                </c:pt>
                <c:pt idx="380">
                  <c:v>-0.9987954562051724</c:v>
                </c:pt>
                <c:pt idx="381">
                  <c:v>-0.9993223845883494</c:v>
                </c:pt>
                <c:pt idx="382">
                  <c:v>-0.9996988186962042</c:v>
                </c:pt>
                <c:pt idx="383">
                  <c:v>-0.9999247018391445</c:v>
                </c:pt>
                <c:pt idx="384">
                  <c:v>-1</c:v>
                </c:pt>
                <c:pt idx="385">
                  <c:v>-0.9999247018391445</c:v>
                </c:pt>
                <c:pt idx="386">
                  <c:v>-0.9996988186962042</c:v>
                </c:pt>
                <c:pt idx="387">
                  <c:v>-0.9993223845883495</c:v>
                </c:pt>
                <c:pt idx="388">
                  <c:v>-0.9987954562051724</c:v>
                </c:pt>
                <c:pt idx="389">
                  <c:v>-0.9981181129001492</c:v>
                </c:pt>
                <c:pt idx="390">
                  <c:v>-0.9972904566786902</c:v>
                </c:pt>
                <c:pt idx="391">
                  <c:v>-0.996312612182778</c:v>
                </c:pt>
                <c:pt idx="392">
                  <c:v>-0.9951847266721969</c:v>
                </c:pt>
                <c:pt idx="393">
                  <c:v>-0.9939069700023561</c:v>
                </c:pt>
                <c:pt idx="394">
                  <c:v>-0.9924795345987101</c:v>
                </c:pt>
                <c:pt idx="395">
                  <c:v>-0.99090263542778</c:v>
                </c:pt>
                <c:pt idx="396">
                  <c:v>-0.9891765099647809</c:v>
                </c:pt>
                <c:pt idx="397">
                  <c:v>-0.9873014181578584</c:v>
                </c:pt>
                <c:pt idx="398">
                  <c:v>-0.9852776423889412</c:v>
                </c:pt>
                <c:pt idx="399">
                  <c:v>-0.9831054874312164</c:v>
                </c:pt>
                <c:pt idx="400">
                  <c:v>-0.9807852804032304</c:v>
                </c:pt>
                <c:pt idx="401">
                  <c:v>-0.9783173707196278</c:v>
                </c:pt>
                <c:pt idx="402">
                  <c:v>-0.9757021300385286</c:v>
                </c:pt>
                <c:pt idx="403">
                  <c:v>-0.9729399522055603</c:v>
                </c:pt>
                <c:pt idx="404">
                  <c:v>-0.970031253194544</c:v>
                </c:pt>
                <c:pt idx="405">
                  <c:v>-0.9669764710448523</c:v>
                </c:pt>
                <c:pt idx="406">
                  <c:v>-0.96377606579544</c:v>
                </c:pt>
                <c:pt idx="407">
                  <c:v>-0.9604305194155658</c:v>
                </c:pt>
                <c:pt idx="408">
                  <c:v>-0.9569403357322089</c:v>
                </c:pt>
                <c:pt idx="409">
                  <c:v>-0.9533060403541939</c:v>
                </c:pt>
                <c:pt idx="410">
                  <c:v>-0.9495281805930368</c:v>
                </c:pt>
                <c:pt idx="411">
                  <c:v>-0.9456073253805213</c:v>
                </c:pt>
                <c:pt idx="412">
                  <c:v>-0.9415440651830209</c:v>
                </c:pt>
                <c:pt idx="413">
                  <c:v>-0.937339011912575</c:v>
                </c:pt>
                <c:pt idx="414">
                  <c:v>-0.9329927988347391</c:v>
                </c:pt>
                <c:pt idx="415">
                  <c:v>-0.9285060804732156</c:v>
                </c:pt>
                <c:pt idx="416">
                  <c:v>-0.9238795325112866</c:v>
                </c:pt>
                <c:pt idx="417">
                  <c:v>-0.9191138516900579</c:v>
                </c:pt>
                <c:pt idx="418">
                  <c:v>-0.9142097557035306</c:v>
                </c:pt>
                <c:pt idx="419">
                  <c:v>-0.9091679830905225</c:v>
                </c:pt>
                <c:pt idx="420">
                  <c:v>-0.9039892931234433</c:v>
                </c:pt>
                <c:pt idx="421">
                  <c:v>-0.898674465693954</c:v>
                </c:pt>
                <c:pt idx="422">
                  <c:v>-0.8932243011955153</c:v>
                </c:pt>
                <c:pt idx="423">
                  <c:v>-0.8876396204028542</c:v>
                </c:pt>
                <c:pt idx="424">
                  <c:v>-0.881921264348355</c:v>
                </c:pt>
                <c:pt idx="425">
                  <c:v>-0.8760700941954069</c:v>
                </c:pt>
                <c:pt idx="426">
                  <c:v>-0.8700869911087115</c:v>
                </c:pt>
                <c:pt idx="427">
                  <c:v>-0.8639728561215866</c:v>
                </c:pt>
                <c:pt idx="428">
                  <c:v>-0.8577286100002722</c:v>
                </c:pt>
                <c:pt idx="429">
                  <c:v>-0.8513551931052651</c:v>
                </c:pt>
                <c:pt idx="430">
                  <c:v>-0.8448535652497072</c:v>
                </c:pt>
                <c:pt idx="431">
                  <c:v>-0.838224705554838</c:v>
                </c:pt>
                <c:pt idx="432">
                  <c:v>-0.8314696123025455</c:v>
                </c:pt>
                <c:pt idx="433">
                  <c:v>-0.8245893027850253</c:v>
                </c:pt>
                <c:pt idx="434">
                  <c:v>-0.817584813151584</c:v>
                </c:pt>
                <c:pt idx="435">
                  <c:v>-0.8104571982525949</c:v>
                </c:pt>
                <c:pt idx="436">
                  <c:v>-0.8032075314806453</c:v>
                </c:pt>
                <c:pt idx="437">
                  <c:v>-0.7958369046088837</c:v>
                </c:pt>
                <c:pt idx="438">
                  <c:v>-0.7883464276266061</c:v>
                </c:pt>
                <c:pt idx="439">
                  <c:v>-0.7807372285720946</c:v>
                </c:pt>
                <c:pt idx="440">
                  <c:v>-0.7730104533627369</c:v>
                </c:pt>
                <c:pt idx="441">
                  <c:v>-0.7651672656224592</c:v>
                </c:pt>
                <c:pt idx="442">
                  <c:v>-0.7572088465064846</c:v>
                </c:pt>
                <c:pt idx="443">
                  <c:v>-0.7491363945234596</c:v>
                </c:pt>
                <c:pt idx="444">
                  <c:v>-0.7409511253549591</c:v>
                </c:pt>
                <c:pt idx="445">
                  <c:v>-0.7326542716724131</c:v>
                </c:pt>
                <c:pt idx="446">
                  <c:v>-0.724247082951467</c:v>
                </c:pt>
                <c:pt idx="447">
                  <c:v>-0.715730825283819</c:v>
                </c:pt>
                <c:pt idx="448">
                  <c:v>-0.7071067811865477</c:v>
                </c:pt>
                <c:pt idx="449">
                  <c:v>-0.6983762494089727</c:v>
                </c:pt>
                <c:pt idx="450">
                  <c:v>-0.6895405447370672</c:v>
                </c:pt>
                <c:pt idx="451">
                  <c:v>-0.680600997795453</c:v>
                </c:pt>
                <c:pt idx="452">
                  <c:v>-0.6715589548470187</c:v>
                </c:pt>
                <c:pt idx="453">
                  <c:v>-0.6624157775901718</c:v>
                </c:pt>
                <c:pt idx="454">
                  <c:v>-0.6531728429537771</c:v>
                </c:pt>
                <c:pt idx="455">
                  <c:v>-0.6438315428897915</c:v>
                </c:pt>
                <c:pt idx="456">
                  <c:v>-0.6343932841636459</c:v>
                </c:pt>
                <c:pt idx="457">
                  <c:v>-0.6248594881423865</c:v>
                </c:pt>
                <c:pt idx="458">
                  <c:v>-0.6152315905806274</c:v>
                </c:pt>
                <c:pt idx="459">
                  <c:v>-0.6055110414043257</c:v>
                </c:pt>
                <c:pt idx="460">
                  <c:v>-0.5956993044924332</c:v>
                </c:pt>
                <c:pt idx="461">
                  <c:v>-0.5857978574564391</c:v>
                </c:pt>
                <c:pt idx="462">
                  <c:v>-0.5758081914178452</c:v>
                </c:pt>
                <c:pt idx="463">
                  <c:v>-0.5657318107836136</c:v>
                </c:pt>
                <c:pt idx="464">
                  <c:v>-0.5555702330196022</c:v>
                </c:pt>
                <c:pt idx="465">
                  <c:v>-0.5453249884220468</c:v>
                </c:pt>
                <c:pt idx="466">
                  <c:v>-0.5349976198870973</c:v>
                </c:pt>
                <c:pt idx="467">
                  <c:v>-0.5245896826784694</c:v>
                </c:pt>
                <c:pt idx="468">
                  <c:v>-0.5141027441932219</c:v>
                </c:pt>
                <c:pt idx="469">
                  <c:v>-0.5035383837257181</c:v>
                </c:pt>
                <c:pt idx="470">
                  <c:v>-0.49289819222978426</c:v>
                </c:pt>
                <c:pt idx="471">
                  <c:v>-0.4821837720791226</c:v>
                </c:pt>
                <c:pt idx="472">
                  <c:v>-0.4713967368259979</c:v>
                </c:pt>
                <c:pt idx="473">
                  <c:v>-0.46053871095823995</c:v>
                </c:pt>
                <c:pt idx="474">
                  <c:v>-0.449611329654607</c:v>
                </c:pt>
                <c:pt idx="475">
                  <c:v>-0.43861623853852766</c:v>
                </c:pt>
                <c:pt idx="476">
                  <c:v>-0.42755509343028253</c:v>
                </c:pt>
                <c:pt idx="477">
                  <c:v>-0.41642956009763726</c:v>
                </c:pt>
                <c:pt idx="478">
                  <c:v>-0.4052413140049904</c:v>
                </c:pt>
                <c:pt idx="479">
                  <c:v>-0.39399204006104827</c:v>
                </c:pt>
                <c:pt idx="480">
                  <c:v>-0.3826834323650904</c:v>
                </c:pt>
                <c:pt idx="481">
                  <c:v>-0.3713171939518378</c:v>
                </c:pt>
                <c:pt idx="482">
                  <c:v>-0.359895036534988</c:v>
                </c:pt>
                <c:pt idx="483">
                  <c:v>-0.3484186802494349</c:v>
                </c:pt>
                <c:pt idx="484">
                  <c:v>-0.33688985339222</c:v>
                </c:pt>
                <c:pt idx="485">
                  <c:v>-0.32531029216226337</c:v>
                </c:pt>
                <c:pt idx="486">
                  <c:v>-0.3136817403988915</c:v>
                </c:pt>
                <c:pt idx="487">
                  <c:v>-0.3020059493192286</c:v>
                </c:pt>
                <c:pt idx="488">
                  <c:v>-0.2902846772544625</c:v>
                </c:pt>
                <c:pt idx="489">
                  <c:v>-0.27851968938505367</c:v>
                </c:pt>
                <c:pt idx="490">
                  <c:v>-0.2667127574748986</c:v>
                </c:pt>
                <c:pt idx="491">
                  <c:v>-0.2548656596045144</c:v>
                </c:pt>
                <c:pt idx="492">
                  <c:v>-0.24298017990326418</c:v>
                </c:pt>
                <c:pt idx="493">
                  <c:v>-0.231058108280671</c:v>
                </c:pt>
                <c:pt idx="494">
                  <c:v>-0.21910124015687016</c:v>
                </c:pt>
                <c:pt idx="495">
                  <c:v>-0.20711137619221853</c:v>
                </c:pt>
                <c:pt idx="496">
                  <c:v>-0.19509032201612872</c:v>
                </c:pt>
                <c:pt idx="497">
                  <c:v>-0.183039887955141</c:v>
                </c:pt>
                <c:pt idx="498">
                  <c:v>-0.17096188876030177</c:v>
                </c:pt>
                <c:pt idx="499">
                  <c:v>-0.15885814333386158</c:v>
                </c:pt>
                <c:pt idx="500">
                  <c:v>-0.1467304744553624</c:v>
                </c:pt>
                <c:pt idx="501">
                  <c:v>-0.13458070850712642</c:v>
                </c:pt>
                <c:pt idx="502">
                  <c:v>-0.12241067519921603</c:v>
                </c:pt>
                <c:pt idx="503">
                  <c:v>-0.11022220729388336</c:v>
                </c:pt>
                <c:pt idx="504">
                  <c:v>-0.0980171403295605</c:v>
                </c:pt>
                <c:pt idx="505">
                  <c:v>-0.08579731234444028</c:v>
                </c:pt>
                <c:pt idx="506">
                  <c:v>-0.07356456359966741</c:v>
                </c:pt>
                <c:pt idx="507">
                  <c:v>-0.06132073630220906</c:v>
                </c:pt>
                <c:pt idx="508">
                  <c:v>-0.04906767432741809</c:v>
                </c:pt>
                <c:pt idx="509">
                  <c:v>-0.036807222941359394</c:v>
                </c:pt>
                <c:pt idx="510">
                  <c:v>-0.024541228522912448</c:v>
                </c:pt>
                <c:pt idx="511">
                  <c:v>-0.012271538285720572</c:v>
                </c:pt>
                <c:pt idx="512">
                  <c:v>-2.45029690981724E-16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Feuil1!$Q$12:$Q$524</c:f>
              <c:numCache>
                <c:ptCount val="513"/>
                <c:pt idx="0">
                  <c:v>0.9999247018391445</c:v>
                </c:pt>
                <c:pt idx="1">
                  <c:v>1.0119703569819243</c:v>
                </c:pt>
                <c:pt idx="2">
                  <c:v>1.0238636131112617</c:v>
                </c:pt>
                <c:pt idx="3">
                  <c:v>1.0356026791465311</c:v>
                </c:pt>
                <c:pt idx="4">
                  <c:v>1.0471857872275672</c:v>
                </c:pt>
                <c:pt idx="5">
                  <c:v>1.0586111929808988</c:v>
                </c:pt>
                <c:pt idx="6">
                  <c:v>1.0698771757824455</c:v>
                </c:pt>
                <c:pt idx="7">
                  <c:v>1.080982039016637</c:v>
                </c:pt>
                <c:pt idx="8">
                  <c:v>1.0919241103319166</c:v>
                </c:pt>
                <c:pt idx="9">
                  <c:v>1.102701741892593</c:v>
                </c:pt>
                <c:pt idx="10">
                  <c:v>1.1133133106269961</c:v>
                </c:pt>
                <c:pt idx="11">
                  <c:v>1.1237572184719071</c:v>
                </c:pt>
                <c:pt idx="12">
                  <c:v>1.1340318926132202</c:v>
                </c:pt>
                <c:pt idx="13">
                  <c:v>1.1441357857228027</c:v>
                </c:pt>
                <c:pt idx="14">
                  <c:v>1.1540673761915174</c:v>
                </c:pt>
                <c:pt idx="15">
                  <c:v>1.1638251683583714</c:v>
                </c:pt>
                <c:pt idx="16">
                  <c:v>1.173407692735756</c:v>
                </c:pt>
                <c:pt idx="17">
                  <c:v>1.1828135062307472</c:v>
                </c:pt>
                <c:pt idx="18">
                  <c:v>1.19204119236243</c:v>
                </c:pt>
                <c:pt idx="19">
                  <c:v>1.2010893614752152</c:v>
                </c:pt>
                <c:pt idx="20">
                  <c:v>1.2099566509481159</c:v>
                </c:pt>
                <c:pt idx="21">
                  <c:v>1.2186417253999544</c:v>
                </c:pt>
                <c:pt idx="22">
                  <c:v>1.2271432768904642</c:v>
                </c:pt>
                <c:pt idx="23">
                  <c:v>1.2354600251172618</c:v>
                </c:pt>
                <c:pt idx="24">
                  <c:v>1.2435907176086562</c:v>
                </c:pt>
                <c:pt idx="25">
                  <c:v>1.2515341299122649</c:v>
                </c:pt>
                <c:pt idx="26">
                  <c:v>1.259289065779413</c:v>
                </c:pt>
                <c:pt idx="27">
                  <c:v>1.2668543573452837</c:v>
                </c:pt>
                <c:pt idx="28">
                  <c:v>1.274228865304795</c:v>
                </c:pt>
                <c:pt idx="29">
                  <c:v>1.2814114790841735</c:v>
                </c:pt>
                <c:pt idx="30">
                  <c:v>1.2884011170082037</c:v>
                </c:pt>
                <c:pt idx="31">
                  <c:v>1.2951967264631243</c:v>
                </c:pt>
                <c:pt idx="32">
                  <c:v>1.3017972840551475</c:v>
                </c:pt>
                <c:pt idx="33">
                  <c:v>1.3082017957645788</c:v>
                </c:pt>
                <c:pt idx="34">
                  <c:v>1.3144092970955121</c:v>
                </c:pt>
                <c:pt idx="35">
                  <c:v>1.3204188532210805</c:v>
                </c:pt>
                <c:pt idx="36">
                  <c:v>1.326229559124236</c:v>
                </c:pt>
                <c:pt idx="37">
                  <c:v>1.331840539734043</c:v>
                </c:pt>
                <c:pt idx="38">
                  <c:v>1.3372509500574605</c:v>
                </c:pt>
                <c:pt idx="39">
                  <c:v>1.342459975306595</c:v>
                </c:pt>
                <c:pt idx="40">
                  <c:v>1.3474668310214042</c:v>
                </c:pt>
                <c:pt idx="41">
                  <c:v>1.3522707631878341</c:v>
                </c:pt>
                <c:pt idx="42">
                  <c:v>1.3568710483513708</c:v>
                </c:pt>
                <c:pt idx="43">
                  <c:v>1.3612669937259896</c:v>
                </c:pt>
                <c:pt idx="44">
                  <c:v>1.365457937298487</c:v>
                </c:pt>
                <c:pt idx="45">
                  <c:v>1.3694432479281762</c:v>
                </c:pt>
                <c:pt idx="46">
                  <c:v>1.3732223254419353</c:v>
                </c:pt>
                <c:pt idx="47">
                  <c:v>1.3767946007245917</c:v>
                </c:pt>
                <c:pt idx="48">
                  <c:v>1.3801595358046275</c:v>
                </c:pt>
                <c:pt idx="49">
                  <c:v>1.3833166239351968</c:v>
                </c:pt>
                <c:pt idx="50">
                  <c:v>1.3862653896704402</c:v>
                </c:pt>
                <c:pt idx="51">
                  <c:v>1.389005388937084</c:v>
                </c:pt>
                <c:pt idx="52">
                  <c:v>1.391536209101317</c:v>
                </c:pt>
                <c:pt idx="53">
                  <c:v>1.393857469030932</c:v>
                </c:pt>
                <c:pt idx="54">
                  <c:v>1.3959688191527213</c:v>
                </c:pt>
                <c:pt idx="55">
                  <c:v>1.3978699415051232</c:v>
                </c:pt>
                <c:pt idx="56">
                  <c:v>1.3995605497861043</c:v>
                </c:pt>
                <c:pt idx="57">
                  <c:v>1.401040389396276</c:v>
                </c:pt>
                <c:pt idx="58">
                  <c:v>1.4023092374772361</c:v>
                </c:pt>
                <c:pt idx="59">
                  <c:v>1.4033669029451308</c:v>
                </c:pt>
                <c:pt idx="60">
                  <c:v>1.4042132265194311</c:v>
                </c:pt>
                <c:pt idx="61">
                  <c:v>1.4048480807469201</c:v>
                </c:pt>
                <c:pt idx="62">
                  <c:v>1.4052713700208854</c:v>
                </c:pt>
                <c:pt idx="63">
                  <c:v>1.4054830305955206</c:v>
                </c:pt>
                <c:pt idx="64">
                  <c:v>1.4054830305955204</c:v>
                </c:pt>
                <c:pt idx="65">
                  <c:v>1.4052713700208854</c:v>
                </c:pt>
                <c:pt idx="66">
                  <c:v>1.4048480807469201</c:v>
                </c:pt>
                <c:pt idx="67">
                  <c:v>1.4042132265194311</c:v>
                </c:pt>
                <c:pt idx="68">
                  <c:v>1.4033669029451308</c:v>
                </c:pt>
                <c:pt idx="69">
                  <c:v>1.402309237477236</c:v>
                </c:pt>
                <c:pt idx="70">
                  <c:v>1.401040389396276</c:v>
                </c:pt>
                <c:pt idx="71">
                  <c:v>1.3995605497861043</c:v>
                </c:pt>
                <c:pt idx="72">
                  <c:v>1.3978699415051234</c:v>
                </c:pt>
                <c:pt idx="73">
                  <c:v>1.395968819152721</c:v>
                </c:pt>
                <c:pt idx="74">
                  <c:v>1.3938574690309318</c:v>
                </c:pt>
                <c:pt idx="75">
                  <c:v>1.391536209101317</c:v>
                </c:pt>
                <c:pt idx="76">
                  <c:v>1.3890053889370837</c:v>
                </c:pt>
                <c:pt idx="77">
                  <c:v>1.3862653896704402</c:v>
                </c:pt>
                <c:pt idx="78">
                  <c:v>1.383316623935197</c:v>
                </c:pt>
                <c:pt idx="79">
                  <c:v>1.3801595358046277</c:v>
                </c:pt>
                <c:pt idx="80">
                  <c:v>1.3767946007245917</c:v>
                </c:pt>
                <c:pt idx="81">
                  <c:v>1.3732223254419353</c:v>
                </c:pt>
                <c:pt idx="82">
                  <c:v>1.3694432479281757</c:v>
                </c:pt>
                <c:pt idx="83">
                  <c:v>1.365457937298487</c:v>
                </c:pt>
                <c:pt idx="84">
                  <c:v>1.3612669937259896</c:v>
                </c:pt>
                <c:pt idx="85">
                  <c:v>1.3568710483513708</c:v>
                </c:pt>
                <c:pt idx="86">
                  <c:v>1.3522707631878341</c:v>
                </c:pt>
                <c:pt idx="87">
                  <c:v>1.3474668310214044</c:v>
                </c:pt>
                <c:pt idx="88">
                  <c:v>1.3424599753065949</c:v>
                </c:pt>
                <c:pt idx="89">
                  <c:v>1.3372509500574605</c:v>
                </c:pt>
                <c:pt idx="90">
                  <c:v>1.331840539734043</c:v>
                </c:pt>
                <c:pt idx="91">
                  <c:v>1.326229559124236</c:v>
                </c:pt>
                <c:pt idx="92">
                  <c:v>1.3204188532210805</c:v>
                </c:pt>
                <c:pt idx="93">
                  <c:v>1.3144092970955121</c:v>
                </c:pt>
                <c:pt idx="94">
                  <c:v>1.3082017957645788</c:v>
                </c:pt>
                <c:pt idx="95">
                  <c:v>1.3017972840551475</c:v>
                </c:pt>
                <c:pt idx="96">
                  <c:v>1.2951967264631243</c:v>
                </c:pt>
                <c:pt idx="97">
                  <c:v>1.2884011170082037</c:v>
                </c:pt>
                <c:pt idx="98">
                  <c:v>1.2814114790841733</c:v>
                </c:pt>
                <c:pt idx="99">
                  <c:v>1.274228865304795</c:v>
                </c:pt>
                <c:pt idx="100">
                  <c:v>1.2668543573452837</c:v>
                </c:pt>
                <c:pt idx="101">
                  <c:v>1.259289065779413</c:v>
                </c:pt>
                <c:pt idx="102">
                  <c:v>1.2515341299122649</c:v>
                </c:pt>
                <c:pt idx="103">
                  <c:v>1.243590717608656</c:v>
                </c:pt>
                <c:pt idx="104">
                  <c:v>1.235460025117262</c:v>
                </c:pt>
                <c:pt idx="105">
                  <c:v>1.2271432768904642</c:v>
                </c:pt>
                <c:pt idx="106">
                  <c:v>1.2186417253999544</c:v>
                </c:pt>
                <c:pt idx="107">
                  <c:v>1.209956650948116</c:v>
                </c:pt>
                <c:pt idx="108">
                  <c:v>1.2010893614752152</c:v>
                </c:pt>
                <c:pt idx="109">
                  <c:v>1.19204119236243</c:v>
                </c:pt>
                <c:pt idx="110">
                  <c:v>1.1828135062307472</c:v>
                </c:pt>
                <c:pt idx="111">
                  <c:v>1.173407692735756</c:v>
                </c:pt>
                <c:pt idx="112">
                  <c:v>1.1638251683583716</c:v>
                </c:pt>
                <c:pt idx="113">
                  <c:v>1.1540673761915177</c:v>
                </c:pt>
                <c:pt idx="114">
                  <c:v>1.1441357857228027</c:v>
                </c:pt>
                <c:pt idx="115">
                  <c:v>1.1340318926132202</c:v>
                </c:pt>
                <c:pt idx="116">
                  <c:v>1.1237572184719071</c:v>
                </c:pt>
                <c:pt idx="117">
                  <c:v>1.1133133106269963</c:v>
                </c:pt>
                <c:pt idx="118">
                  <c:v>1.102701741892593</c:v>
                </c:pt>
                <c:pt idx="119">
                  <c:v>1.0919241103319168</c:v>
                </c:pt>
                <c:pt idx="120">
                  <c:v>1.0809820390166367</c:v>
                </c:pt>
                <c:pt idx="121">
                  <c:v>1.0698771757824455</c:v>
                </c:pt>
                <c:pt idx="122">
                  <c:v>1.0586111929808988</c:v>
                </c:pt>
                <c:pt idx="123">
                  <c:v>1.0471857872275674</c:v>
                </c:pt>
                <c:pt idx="124">
                  <c:v>1.0356026791465314</c:v>
                </c:pt>
                <c:pt idx="125">
                  <c:v>1.0238636131112617</c:v>
                </c:pt>
                <c:pt idx="126">
                  <c:v>1.0119703569819243</c:v>
                </c:pt>
                <c:pt idx="127">
                  <c:v>0.9999247018391446</c:v>
                </c:pt>
                <c:pt idx="128">
                  <c:v>0.9877284617142802</c:v>
                </c:pt>
                <c:pt idx="129">
                  <c:v>0.9753834733162323</c:v>
                </c:pt>
                <c:pt idx="130">
                  <c:v>0.9628915957548454</c:v>
                </c:pt>
                <c:pt idx="131">
                  <c:v>0.9502547102609316</c:v>
                </c:pt>
                <c:pt idx="132">
                  <c:v>0.9374747199029638</c:v>
                </c:pt>
                <c:pt idx="133">
                  <c:v>0.9245535493004818</c:v>
                </c:pt>
                <c:pt idx="134">
                  <c:v>0.9114931443342504</c:v>
                </c:pt>
                <c:pt idx="135">
                  <c:v>0.8982954718532173</c:v>
                </c:pt>
                <c:pt idx="136">
                  <c:v>0.8849625193783138</c:v>
                </c:pt>
                <c:pt idx="137">
                  <c:v>0.87149629480314</c:v>
                </c:pt>
                <c:pt idx="138">
                  <c:v>0.8578988260915839</c:v>
                </c:pt>
                <c:pt idx="139">
                  <c:v>0.8441721609724184</c:v>
                </c:pt>
                <c:pt idx="140">
                  <c:v>0.8303183666309197</c:v>
                </c:pt>
                <c:pt idx="141">
                  <c:v>0.8163395293975572</c:v>
                </c:pt>
                <c:pt idx="142">
                  <c:v>0.8022377544338003</c:v>
                </c:pt>
                <c:pt idx="143">
                  <c:v>0.7880151654150881</c:v>
                </c:pt>
                <c:pt idx="144">
                  <c:v>0.773673904211012</c:v>
                </c:pt>
                <c:pt idx="145">
                  <c:v>0.759216130562758</c:v>
                </c:pt>
                <c:pt idx="146">
                  <c:v>0.7446440217578574</c:v>
                </c:pt>
                <c:pt idx="147">
                  <c:v>0.7299597723022964</c:v>
                </c:pt>
                <c:pt idx="148">
                  <c:v>0.7151655935900294</c:v>
                </c:pt>
                <c:pt idx="149">
                  <c:v>0.7002637135699538</c:v>
                </c:pt>
                <c:pt idx="150">
                  <c:v>0.685256376410387</c:v>
                </c:pt>
                <c:pt idx="151">
                  <c:v>0.6701458421611037</c:v>
                </c:pt>
                <c:pt idx="152">
                  <c:v>0.6549343864129809</c:v>
                </c:pt>
                <c:pt idx="153">
                  <c:v>0.6396242999553025</c:v>
                </c:pt>
                <c:pt idx="154">
                  <c:v>0.6242178884307739</c:v>
                </c:pt>
                <c:pt idx="155">
                  <c:v>0.6087174719883015</c:v>
                </c:pt>
                <c:pt idx="156">
                  <c:v>0.5931253849335865</c:v>
                </c:pt>
                <c:pt idx="157">
                  <c:v>0.5774439753775868</c:v>
                </c:pt>
                <c:pt idx="158">
                  <c:v>0.5616756048829014</c:v>
                </c:pt>
                <c:pt idx="159">
                  <c:v>0.5458226481081259</c:v>
                </c:pt>
                <c:pt idx="160">
                  <c:v>0.5298874924502388</c:v>
                </c:pt>
                <c:pt idx="161">
                  <c:v>0.513872537685068</c:v>
                </c:pt>
                <c:pt idx="162">
                  <c:v>0.4977801956058937</c:v>
                </c:pt>
                <c:pt idx="163">
                  <c:v>0.48161288966024063</c:v>
                </c:pt>
                <c:pt idx="164">
                  <c:v>0.46537305458491607</c:v>
                </c:pt>
                <c:pt idx="165">
                  <c:v>0.4490631360393472</c:v>
                </c:pt>
                <c:pt idx="166">
                  <c:v>0.43268559023727515</c:v>
                </c:pt>
                <c:pt idx="167">
                  <c:v>0.41624288357685624</c:v>
                </c:pt>
                <c:pt idx="168">
                  <c:v>0.39973749226923233</c:v>
                </c:pt>
                <c:pt idx="169">
                  <c:v>0.3831719019656226</c:v>
                </c:pt>
                <c:pt idx="170">
                  <c:v>0.366548607382994</c:v>
                </c:pt>
                <c:pt idx="171">
                  <c:v>0.34987011192836515</c:v>
                </c:pt>
                <c:pt idx="172">
                  <c:v>0.3331389273218034</c:v>
                </c:pt>
                <c:pt idx="173">
                  <c:v>0.31635757321816815</c:v>
                </c:pt>
                <c:pt idx="174">
                  <c:v>0.299528576827661</c:v>
                </c:pt>
                <c:pt idx="175">
                  <c:v>0.28265447253523623</c:v>
                </c:pt>
                <c:pt idx="176">
                  <c:v>0.2657378015189322</c:v>
                </c:pt>
                <c:pt idx="177">
                  <c:v>0.24878111136717984</c:v>
                </c:pt>
                <c:pt idx="178">
                  <c:v>0.23178695569514485</c:v>
                </c:pt>
                <c:pt idx="179">
                  <c:v>0.2147578937601614</c:v>
                </c:pt>
                <c:pt idx="180">
                  <c:v>0.1976964900763195</c:v>
                </c:pt>
                <c:pt idx="181">
                  <c:v>0.18060531402825686</c:v>
                </c:pt>
                <c:pt idx="182">
                  <c:v>0.1634869394842201</c:v>
                </c:pt>
                <c:pt idx="183">
                  <c:v>0.14634394440844922</c:v>
                </c:pt>
                <c:pt idx="184">
                  <c:v>0.12917891047294583</c:v>
                </c:pt>
                <c:pt idx="185">
                  <c:v>0.11199442266868254</c:v>
                </c:pt>
                <c:pt idx="186">
                  <c:v>0.09479306891631278</c:v>
                </c:pt>
                <c:pt idx="187">
                  <c:v>0.07757743967644082</c:v>
                </c:pt>
                <c:pt idx="188">
                  <c:v>0.06035012755950597</c:v>
                </c:pt>
                <c:pt idx="189">
                  <c:v>0.043113726935345875</c:v>
                </c:pt>
                <c:pt idx="190">
                  <c:v>0.025870833542494087</c:v>
                </c:pt>
                <c:pt idx="191">
                  <c:v>0.008624044097271244</c:v>
                </c:pt>
                <c:pt idx="192">
                  <c:v>-0.008624044097271022</c:v>
                </c:pt>
                <c:pt idx="193">
                  <c:v>-0.025870833542493865</c:v>
                </c:pt>
                <c:pt idx="194">
                  <c:v>-0.04311372693534565</c:v>
                </c:pt>
                <c:pt idx="195">
                  <c:v>-0.06035012755950564</c:v>
                </c:pt>
                <c:pt idx="196">
                  <c:v>-0.0775774396764406</c:v>
                </c:pt>
                <c:pt idx="197">
                  <c:v>-0.09479306891631256</c:v>
                </c:pt>
                <c:pt idx="198">
                  <c:v>-0.11199442266868231</c:v>
                </c:pt>
                <c:pt idx="199">
                  <c:v>-0.1291789104729456</c:v>
                </c:pt>
                <c:pt idx="200">
                  <c:v>-0.146343944408449</c:v>
                </c:pt>
                <c:pt idx="201">
                  <c:v>-0.16348693948421988</c:v>
                </c:pt>
                <c:pt idx="202">
                  <c:v>-0.18060531402825653</c:v>
                </c:pt>
                <c:pt idx="203">
                  <c:v>-0.19769649007631918</c:v>
                </c:pt>
                <c:pt idx="204">
                  <c:v>-0.2147578937601612</c:v>
                </c:pt>
                <c:pt idx="205">
                  <c:v>-0.23178695569514463</c:v>
                </c:pt>
                <c:pt idx="206">
                  <c:v>-0.24878111136717962</c:v>
                </c:pt>
                <c:pt idx="207">
                  <c:v>-0.2657378015189319</c:v>
                </c:pt>
                <c:pt idx="208">
                  <c:v>-0.2826544725352359</c:v>
                </c:pt>
                <c:pt idx="209">
                  <c:v>-0.29952857682766076</c:v>
                </c:pt>
                <c:pt idx="210">
                  <c:v>-0.31635757321816804</c:v>
                </c:pt>
                <c:pt idx="211">
                  <c:v>-0.33313892732180306</c:v>
                </c:pt>
                <c:pt idx="212">
                  <c:v>-0.3498701119283649</c:v>
                </c:pt>
                <c:pt idx="213">
                  <c:v>-0.36654860738299366</c:v>
                </c:pt>
                <c:pt idx="214">
                  <c:v>-0.38317190196562234</c:v>
                </c:pt>
                <c:pt idx="215">
                  <c:v>-0.39973749226923205</c:v>
                </c:pt>
                <c:pt idx="216">
                  <c:v>-0.41624288357685596</c:v>
                </c:pt>
                <c:pt idx="217">
                  <c:v>-0.432685590237275</c:v>
                </c:pt>
                <c:pt idx="218">
                  <c:v>-0.44906313603934706</c:v>
                </c:pt>
                <c:pt idx="219">
                  <c:v>-0.4653730545849158</c:v>
                </c:pt>
                <c:pt idx="220">
                  <c:v>-0.48161288966024035</c:v>
                </c:pt>
                <c:pt idx="221">
                  <c:v>-0.49778019560589354</c:v>
                </c:pt>
                <c:pt idx="222">
                  <c:v>-0.5138725376850679</c:v>
                </c:pt>
                <c:pt idx="223">
                  <c:v>-0.5298874924502386</c:v>
                </c:pt>
                <c:pt idx="224">
                  <c:v>-0.5458226481081256</c:v>
                </c:pt>
                <c:pt idx="225">
                  <c:v>-0.5616756048829011</c:v>
                </c:pt>
                <c:pt idx="226">
                  <c:v>-0.5774439753775865</c:v>
                </c:pt>
                <c:pt idx="227">
                  <c:v>-0.5931253849335859</c:v>
                </c:pt>
                <c:pt idx="228">
                  <c:v>-0.6087174719883008</c:v>
                </c:pt>
                <c:pt idx="229">
                  <c:v>-0.6242178884307734</c:v>
                </c:pt>
                <c:pt idx="230">
                  <c:v>-0.6396242999553025</c:v>
                </c:pt>
                <c:pt idx="231">
                  <c:v>-0.6549343864129809</c:v>
                </c:pt>
                <c:pt idx="232">
                  <c:v>-0.6701458421611034</c:v>
                </c:pt>
                <c:pt idx="233">
                  <c:v>-0.6852563764103867</c:v>
                </c:pt>
                <c:pt idx="234">
                  <c:v>-0.7002637135699536</c:v>
                </c:pt>
                <c:pt idx="235">
                  <c:v>-0.7151655935900293</c:v>
                </c:pt>
                <c:pt idx="236">
                  <c:v>-0.729959772302296</c:v>
                </c:pt>
                <c:pt idx="237">
                  <c:v>-0.7446440217578572</c:v>
                </c:pt>
                <c:pt idx="238">
                  <c:v>-0.7592161305627575</c:v>
                </c:pt>
                <c:pt idx="239">
                  <c:v>-0.7736739042110116</c:v>
                </c:pt>
                <c:pt idx="240">
                  <c:v>-0.7880151654150876</c:v>
                </c:pt>
                <c:pt idx="241">
                  <c:v>-0.8022377544338003</c:v>
                </c:pt>
                <c:pt idx="242">
                  <c:v>-0.8163395293975573</c:v>
                </c:pt>
                <c:pt idx="243">
                  <c:v>-0.8303183666309195</c:v>
                </c:pt>
                <c:pt idx="244">
                  <c:v>-0.8441721609724182</c:v>
                </c:pt>
                <c:pt idx="245">
                  <c:v>-0.8578988260915836</c:v>
                </c:pt>
                <c:pt idx="246">
                  <c:v>-0.8714962948031397</c:v>
                </c:pt>
                <c:pt idx="247">
                  <c:v>-0.8849625193783136</c:v>
                </c:pt>
                <c:pt idx="248">
                  <c:v>-0.8982954718532172</c:v>
                </c:pt>
                <c:pt idx="249">
                  <c:v>-0.91149314433425</c:v>
                </c:pt>
                <c:pt idx="250">
                  <c:v>-0.9245535493004815</c:v>
                </c:pt>
                <c:pt idx="251">
                  <c:v>-0.9374747199029639</c:v>
                </c:pt>
                <c:pt idx="252">
                  <c:v>-0.9502547102609316</c:v>
                </c:pt>
                <c:pt idx="253">
                  <c:v>-0.9628915957548454</c:v>
                </c:pt>
                <c:pt idx="254">
                  <c:v>-0.9753834733162322</c:v>
                </c:pt>
                <c:pt idx="255">
                  <c:v>-0.98772846171428</c:v>
                </c:pt>
                <c:pt idx="256">
                  <c:v>-0.9999247018391444</c:v>
                </c:pt>
                <c:pt idx="257">
                  <c:v>-1.011970356981924</c:v>
                </c:pt>
                <c:pt idx="258">
                  <c:v>-1.0238636131112617</c:v>
                </c:pt>
                <c:pt idx="259">
                  <c:v>-1.035602679146531</c:v>
                </c:pt>
                <c:pt idx="260">
                  <c:v>-1.047185787227567</c:v>
                </c:pt>
                <c:pt idx="261">
                  <c:v>-1.0586111929808983</c:v>
                </c:pt>
                <c:pt idx="262">
                  <c:v>-1.0698771757824455</c:v>
                </c:pt>
                <c:pt idx="263">
                  <c:v>-1.080982039016637</c:v>
                </c:pt>
                <c:pt idx="264">
                  <c:v>-1.0919241103319166</c:v>
                </c:pt>
                <c:pt idx="265">
                  <c:v>-1.102701741892593</c:v>
                </c:pt>
                <c:pt idx="266">
                  <c:v>-1.1133133106269961</c:v>
                </c:pt>
                <c:pt idx="267">
                  <c:v>-1.1237572184719071</c:v>
                </c:pt>
                <c:pt idx="268">
                  <c:v>-1.13403189261322</c:v>
                </c:pt>
                <c:pt idx="269">
                  <c:v>-1.1441357857228025</c:v>
                </c:pt>
                <c:pt idx="270">
                  <c:v>-1.1540673761915174</c:v>
                </c:pt>
                <c:pt idx="271">
                  <c:v>-1.1638251683583711</c:v>
                </c:pt>
                <c:pt idx="272">
                  <c:v>-1.173407692735756</c:v>
                </c:pt>
                <c:pt idx="273">
                  <c:v>-1.1828135062307472</c:v>
                </c:pt>
                <c:pt idx="274">
                  <c:v>-1.19204119236243</c:v>
                </c:pt>
                <c:pt idx="275">
                  <c:v>-1.2010893614752152</c:v>
                </c:pt>
                <c:pt idx="276">
                  <c:v>-1.2099566509481159</c:v>
                </c:pt>
                <c:pt idx="277">
                  <c:v>-1.2186417253999544</c:v>
                </c:pt>
                <c:pt idx="278">
                  <c:v>-1.2271432768904642</c:v>
                </c:pt>
                <c:pt idx="279">
                  <c:v>-1.2354600251172618</c:v>
                </c:pt>
                <c:pt idx="280">
                  <c:v>-1.243590717608656</c:v>
                </c:pt>
                <c:pt idx="281">
                  <c:v>-1.2515341299122646</c:v>
                </c:pt>
                <c:pt idx="282">
                  <c:v>-1.2592890657794125</c:v>
                </c:pt>
                <c:pt idx="283">
                  <c:v>-1.2668543573452837</c:v>
                </c:pt>
                <c:pt idx="284">
                  <c:v>-1.274228865304795</c:v>
                </c:pt>
                <c:pt idx="285">
                  <c:v>-1.2814114790841735</c:v>
                </c:pt>
                <c:pt idx="286">
                  <c:v>-1.2884011170082037</c:v>
                </c:pt>
                <c:pt idx="287">
                  <c:v>-1.2951967264631243</c:v>
                </c:pt>
                <c:pt idx="288">
                  <c:v>-1.3017972840551475</c:v>
                </c:pt>
                <c:pt idx="289">
                  <c:v>-1.3082017957645786</c:v>
                </c:pt>
                <c:pt idx="290">
                  <c:v>-1.3144092970955121</c:v>
                </c:pt>
                <c:pt idx="291">
                  <c:v>-1.3204188532210803</c:v>
                </c:pt>
                <c:pt idx="292">
                  <c:v>-1.326229559124236</c:v>
                </c:pt>
                <c:pt idx="293">
                  <c:v>-1.3318405397340427</c:v>
                </c:pt>
                <c:pt idx="294">
                  <c:v>-1.3372509500574605</c:v>
                </c:pt>
                <c:pt idx="295">
                  <c:v>-1.342459975306595</c:v>
                </c:pt>
                <c:pt idx="296">
                  <c:v>-1.3474668310214042</c:v>
                </c:pt>
                <c:pt idx="297">
                  <c:v>-1.3522707631878341</c:v>
                </c:pt>
                <c:pt idx="298">
                  <c:v>-1.3568710483513708</c:v>
                </c:pt>
                <c:pt idx="299">
                  <c:v>-1.3612669937259896</c:v>
                </c:pt>
                <c:pt idx="300">
                  <c:v>-1.365457937298487</c:v>
                </c:pt>
                <c:pt idx="301">
                  <c:v>-1.369443247928176</c:v>
                </c:pt>
                <c:pt idx="302">
                  <c:v>-1.3732223254419351</c:v>
                </c:pt>
                <c:pt idx="303">
                  <c:v>-1.3767946007245917</c:v>
                </c:pt>
                <c:pt idx="304">
                  <c:v>-1.3801595358046272</c:v>
                </c:pt>
                <c:pt idx="305">
                  <c:v>-1.383316623935197</c:v>
                </c:pt>
                <c:pt idx="306">
                  <c:v>-1.3862653896704402</c:v>
                </c:pt>
                <c:pt idx="307">
                  <c:v>-1.389005388937084</c:v>
                </c:pt>
                <c:pt idx="308">
                  <c:v>-1.3915362091013168</c:v>
                </c:pt>
                <c:pt idx="309">
                  <c:v>-1.3938574690309318</c:v>
                </c:pt>
                <c:pt idx="310">
                  <c:v>-1.3959688191527213</c:v>
                </c:pt>
                <c:pt idx="311">
                  <c:v>-1.3978699415051232</c:v>
                </c:pt>
                <c:pt idx="312">
                  <c:v>-1.3995605497861043</c:v>
                </c:pt>
                <c:pt idx="313">
                  <c:v>-1.4010403893962762</c:v>
                </c:pt>
                <c:pt idx="314">
                  <c:v>-1.402309237477236</c:v>
                </c:pt>
                <c:pt idx="315">
                  <c:v>-1.4033669029451308</c:v>
                </c:pt>
                <c:pt idx="316">
                  <c:v>-1.4042132265194311</c:v>
                </c:pt>
                <c:pt idx="317">
                  <c:v>-1.4048480807469201</c:v>
                </c:pt>
                <c:pt idx="318">
                  <c:v>-1.4052713700208854</c:v>
                </c:pt>
                <c:pt idx="319">
                  <c:v>-1.4054830305955206</c:v>
                </c:pt>
                <c:pt idx="320">
                  <c:v>-1.4054830305955206</c:v>
                </c:pt>
                <c:pt idx="321">
                  <c:v>-1.4052713700208854</c:v>
                </c:pt>
                <c:pt idx="322">
                  <c:v>-1.4048480807469201</c:v>
                </c:pt>
                <c:pt idx="323">
                  <c:v>-1.4042132265194311</c:v>
                </c:pt>
                <c:pt idx="324">
                  <c:v>-1.4033669029451308</c:v>
                </c:pt>
                <c:pt idx="325">
                  <c:v>-1.4023092374772361</c:v>
                </c:pt>
                <c:pt idx="326">
                  <c:v>-1.4010403893962757</c:v>
                </c:pt>
                <c:pt idx="327">
                  <c:v>-1.3995605497861048</c:v>
                </c:pt>
                <c:pt idx="328">
                  <c:v>-1.3978699415051232</c:v>
                </c:pt>
                <c:pt idx="329">
                  <c:v>-1.3959688191527215</c:v>
                </c:pt>
                <c:pt idx="330">
                  <c:v>-1.3938574690309316</c:v>
                </c:pt>
                <c:pt idx="331">
                  <c:v>-1.3915362091013166</c:v>
                </c:pt>
                <c:pt idx="332">
                  <c:v>-1.3890053889370841</c:v>
                </c:pt>
                <c:pt idx="333">
                  <c:v>-1.3862653896704398</c:v>
                </c:pt>
                <c:pt idx="334">
                  <c:v>-1.3833166239351973</c:v>
                </c:pt>
                <c:pt idx="335">
                  <c:v>-1.3801595358046272</c:v>
                </c:pt>
                <c:pt idx="336">
                  <c:v>-1.3767946007245921</c:v>
                </c:pt>
                <c:pt idx="337">
                  <c:v>-1.3732223254419351</c:v>
                </c:pt>
                <c:pt idx="338">
                  <c:v>-1.3694432479281764</c:v>
                </c:pt>
                <c:pt idx="339">
                  <c:v>-1.3654579372984865</c:v>
                </c:pt>
                <c:pt idx="340">
                  <c:v>-1.36126699372599</c:v>
                </c:pt>
                <c:pt idx="341">
                  <c:v>-1.3568710483513706</c:v>
                </c:pt>
                <c:pt idx="342">
                  <c:v>-1.352270763187834</c:v>
                </c:pt>
                <c:pt idx="343">
                  <c:v>-1.3474668310214046</c:v>
                </c:pt>
                <c:pt idx="344">
                  <c:v>-1.3424599753065949</c:v>
                </c:pt>
                <c:pt idx="345">
                  <c:v>-1.337250950057461</c:v>
                </c:pt>
                <c:pt idx="346">
                  <c:v>-1.331840539734043</c:v>
                </c:pt>
                <c:pt idx="347">
                  <c:v>-1.3262295591242363</c:v>
                </c:pt>
                <c:pt idx="348">
                  <c:v>-1.3204188532210803</c:v>
                </c:pt>
                <c:pt idx="349">
                  <c:v>-1.3144092970955128</c:v>
                </c:pt>
                <c:pt idx="350">
                  <c:v>-1.3082017957645786</c:v>
                </c:pt>
                <c:pt idx="351">
                  <c:v>-1.301797284055148</c:v>
                </c:pt>
                <c:pt idx="352">
                  <c:v>-1.2951967264631243</c:v>
                </c:pt>
                <c:pt idx="353">
                  <c:v>-1.2884011170082035</c:v>
                </c:pt>
                <c:pt idx="354">
                  <c:v>-1.2814114790841737</c:v>
                </c:pt>
                <c:pt idx="355">
                  <c:v>-1.2742288653047948</c:v>
                </c:pt>
                <c:pt idx="356">
                  <c:v>-1.2668543573452842</c:v>
                </c:pt>
                <c:pt idx="357">
                  <c:v>-1.2592890657794127</c:v>
                </c:pt>
                <c:pt idx="358">
                  <c:v>-1.2515341299122653</c:v>
                </c:pt>
                <c:pt idx="359">
                  <c:v>-1.2435907176086562</c:v>
                </c:pt>
                <c:pt idx="360">
                  <c:v>-1.2354600251172625</c:v>
                </c:pt>
                <c:pt idx="361">
                  <c:v>-1.2271432768904642</c:v>
                </c:pt>
                <c:pt idx="362">
                  <c:v>-1.2186417253999542</c:v>
                </c:pt>
                <c:pt idx="363">
                  <c:v>-1.2099566509481163</c:v>
                </c:pt>
                <c:pt idx="364">
                  <c:v>-1.201089361475215</c:v>
                </c:pt>
                <c:pt idx="365">
                  <c:v>-1.1920411923624303</c:v>
                </c:pt>
                <c:pt idx="366">
                  <c:v>-1.182813506230747</c:v>
                </c:pt>
                <c:pt idx="367">
                  <c:v>-1.1734076927357564</c:v>
                </c:pt>
                <c:pt idx="368">
                  <c:v>-1.1638251683583714</c:v>
                </c:pt>
                <c:pt idx="369">
                  <c:v>-1.154067376191518</c:v>
                </c:pt>
                <c:pt idx="370">
                  <c:v>-1.1441357857228027</c:v>
                </c:pt>
                <c:pt idx="371">
                  <c:v>-1.1340318926132207</c:v>
                </c:pt>
                <c:pt idx="372">
                  <c:v>-1.1237572184719073</c:v>
                </c:pt>
                <c:pt idx="373">
                  <c:v>-1.113313310626996</c:v>
                </c:pt>
                <c:pt idx="374">
                  <c:v>-1.1027017418925933</c:v>
                </c:pt>
                <c:pt idx="375">
                  <c:v>-1.0919241103319166</c:v>
                </c:pt>
                <c:pt idx="376">
                  <c:v>-1.0809820390166371</c:v>
                </c:pt>
                <c:pt idx="377">
                  <c:v>-1.0698771757824455</c:v>
                </c:pt>
                <c:pt idx="378">
                  <c:v>-1.0586111929808992</c:v>
                </c:pt>
                <c:pt idx="379">
                  <c:v>-1.0471857872275672</c:v>
                </c:pt>
                <c:pt idx="380">
                  <c:v>-1.0356026791465318</c:v>
                </c:pt>
                <c:pt idx="381">
                  <c:v>-1.0238636131112617</c:v>
                </c:pt>
                <c:pt idx="382">
                  <c:v>-1.0119703569819247</c:v>
                </c:pt>
                <c:pt idx="383">
                  <c:v>-0.9999247018391447</c:v>
                </c:pt>
                <c:pt idx="384">
                  <c:v>-0.9877284617142799</c:v>
                </c:pt>
                <c:pt idx="385">
                  <c:v>-0.9753834733162324</c:v>
                </c:pt>
                <c:pt idx="386">
                  <c:v>-0.9628915957548453</c:v>
                </c:pt>
                <c:pt idx="387">
                  <c:v>-0.9502547102609319</c:v>
                </c:pt>
                <c:pt idx="388">
                  <c:v>-0.9374747199029638</c:v>
                </c:pt>
                <c:pt idx="389">
                  <c:v>-0.9245535493004822</c:v>
                </c:pt>
                <c:pt idx="390">
                  <c:v>-0.9114931443342503</c:v>
                </c:pt>
                <c:pt idx="391">
                  <c:v>-0.8982954718532179</c:v>
                </c:pt>
                <c:pt idx="392">
                  <c:v>-0.8849625193783139</c:v>
                </c:pt>
                <c:pt idx="393">
                  <c:v>-0.8714962948031405</c:v>
                </c:pt>
                <c:pt idx="394">
                  <c:v>-0.8578988260915841</c:v>
                </c:pt>
                <c:pt idx="395">
                  <c:v>-0.8441721609724181</c:v>
                </c:pt>
                <c:pt idx="396">
                  <c:v>-0.8303183666309197</c:v>
                </c:pt>
                <c:pt idx="397">
                  <c:v>-0.816339529397557</c:v>
                </c:pt>
                <c:pt idx="398">
                  <c:v>-0.8022377544338006</c:v>
                </c:pt>
                <c:pt idx="399">
                  <c:v>-0.7880151654150881</c:v>
                </c:pt>
                <c:pt idx="400">
                  <c:v>-0.7736739042110123</c:v>
                </c:pt>
                <c:pt idx="401">
                  <c:v>-0.759216130562758</c:v>
                </c:pt>
                <c:pt idx="402">
                  <c:v>-0.744644021757858</c:v>
                </c:pt>
                <c:pt idx="403">
                  <c:v>-0.7299597723022966</c:v>
                </c:pt>
                <c:pt idx="404">
                  <c:v>-0.7151655935900301</c:v>
                </c:pt>
                <c:pt idx="405">
                  <c:v>-0.7002637135699541</c:v>
                </c:pt>
                <c:pt idx="406">
                  <c:v>-0.6852563764103867</c:v>
                </c:pt>
                <c:pt idx="407">
                  <c:v>-0.6701458421611037</c:v>
                </c:pt>
                <c:pt idx="408">
                  <c:v>-0.6549343864129809</c:v>
                </c:pt>
                <c:pt idx="409">
                  <c:v>-0.6396242999553028</c:v>
                </c:pt>
                <c:pt idx="410">
                  <c:v>-0.6242178884307739</c:v>
                </c:pt>
                <c:pt idx="411">
                  <c:v>-0.6087174719883017</c:v>
                </c:pt>
                <c:pt idx="412">
                  <c:v>-0.5931253849335865</c:v>
                </c:pt>
                <c:pt idx="413">
                  <c:v>-0.5774439753775873</c:v>
                </c:pt>
                <c:pt idx="414">
                  <c:v>-0.5616756048829017</c:v>
                </c:pt>
                <c:pt idx="415">
                  <c:v>-0.5458226481081256</c:v>
                </c:pt>
                <c:pt idx="416">
                  <c:v>-0.5298874924502388</c:v>
                </c:pt>
                <c:pt idx="417">
                  <c:v>-0.5138725376850679</c:v>
                </c:pt>
                <c:pt idx="418">
                  <c:v>-0.4977801956058937</c:v>
                </c:pt>
                <c:pt idx="419">
                  <c:v>-0.48161288966024035</c:v>
                </c:pt>
                <c:pt idx="420">
                  <c:v>-0.46537305458491607</c:v>
                </c:pt>
                <c:pt idx="421">
                  <c:v>-0.44906313603934744</c:v>
                </c:pt>
                <c:pt idx="422">
                  <c:v>-0.43268559023727576</c:v>
                </c:pt>
                <c:pt idx="423">
                  <c:v>-0.41624288357685657</c:v>
                </c:pt>
                <c:pt idx="424">
                  <c:v>-0.39973749226923283</c:v>
                </c:pt>
                <c:pt idx="425">
                  <c:v>-0.38317190196562306</c:v>
                </c:pt>
                <c:pt idx="426">
                  <c:v>-0.36654860738299366</c:v>
                </c:pt>
                <c:pt idx="427">
                  <c:v>-0.34987011192836504</c:v>
                </c:pt>
                <c:pt idx="428">
                  <c:v>-0.33313892732180317</c:v>
                </c:pt>
                <c:pt idx="429">
                  <c:v>-0.31635757321816815</c:v>
                </c:pt>
                <c:pt idx="430">
                  <c:v>-0.29952857682766076</c:v>
                </c:pt>
                <c:pt idx="431">
                  <c:v>-0.2826544725352361</c:v>
                </c:pt>
                <c:pt idx="432">
                  <c:v>-0.26573780151893234</c:v>
                </c:pt>
                <c:pt idx="433">
                  <c:v>-0.2487811113671804</c:v>
                </c:pt>
                <c:pt idx="434">
                  <c:v>-0.2317869556951453</c:v>
                </c:pt>
                <c:pt idx="435">
                  <c:v>-0.21475789376016197</c:v>
                </c:pt>
                <c:pt idx="436">
                  <c:v>-0.19769649007631995</c:v>
                </c:pt>
                <c:pt idx="437">
                  <c:v>-0.18060531402825664</c:v>
                </c:pt>
                <c:pt idx="438">
                  <c:v>-0.16348693948422</c:v>
                </c:pt>
                <c:pt idx="439">
                  <c:v>-0.146343944408449</c:v>
                </c:pt>
                <c:pt idx="440">
                  <c:v>-0.12917891047294572</c:v>
                </c:pt>
                <c:pt idx="441">
                  <c:v>-0.11199442266868243</c:v>
                </c:pt>
                <c:pt idx="442">
                  <c:v>-0.09479306891631312</c:v>
                </c:pt>
                <c:pt idx="443">
                  <c:v>-0.07757743967644126</c:v>
                </c:pt>
                <c:pt idx="444">
                  <c:v>-0.06035012755950642</c:v>
                </c:pt>
                <c:pt idx="445">
                  <c:v>-0.04311372693534632</c:v>
                </c:pt>
                <c:pt idx="446">
                  <c:v>-0.025870833542494642</c:v>
                </c:pt>
                <c:pt idx="447">
                  <c:v>-0.008624044097271688</c:v>
                </c:pt>
                <c:pt idx="448">
                  <c:v>0.008624044097271133</c:v>
                </c:pt>
                <c:pt idx="449">
                  <c:v>0.025870833542493976</c:v>
                </c:pt>
                <c:pt idx="450">
                  <c:v>0.043113726935345764</c:v>
                </c:pt>
                <c:pt idx="451">
                  <c:v>0.06035012755950586</c:v>
                </c:pt>
                <c:pt idx="452">
                  <c:v>0.07757743967644071</c:v>
                </c:pt>
                <c:pt idx="453">
                  <c:v>0.09479306891631245</c:v>
                </c:pt>
                <c:pt idx="454">
                  <c:v>0.11199442266868176</c:v>
                </c:pt>
                <c:pt idx="455">
                  <c:v>0.12917891047294516</c:v>
                </c:pt>
                <c:pt idx="456">
                  <c:v>0.14634394440844845</c:v>
                </c:pt>
                <c:pt idx="457">
                  <c:v>0.16348693948421944</c:v>
                </c:pt>
                <c:pt idx="458">
                  <c:v>0.18060531402825597</c:v>
                </c:pt>
                <c:pt idx="459">
                  <c:v>0.1976964900763194</c:v>
                </c:pt>
                <c:pt idx="460">
                  <c:v>0.2147578937601614</c:v>
                </c:pt>
                <c:pt idx="461">
                  <c:v>0.23178695569514463</c:v>
                </c:pt>
                <c:pt idx="462">
                  <c:v>0.24878111136717984</c:v>
                </c:pt>
                <c:pt idx="463">
                  <c:v>0.26573780151893167</c:v>
                </c:pt>
                <c:pt idx="464">
                  <c:v>0.28265447253523557</c:v>
                </c:pt>
                <c:pt idx="465">
                  <c:v>0.2995285768276602</c:v>
                </c:pt>
                <c:pt idx="466">
                  <c:v>0.3163575732181676</c:v>
                </c:pt>
                <c:pt idx="467">
                  <c:v>0.3331389273218026</c:v>
                </c:pt>
                <c:pt idx="468">
                  <c:v>0.3498701119283645</c:v>
                </c:pt>
                <c:pt idx="469">
                  <c:v>0.3665486073829932</c:v>
                </c:pt>
                <c:pt idx="470">
                  <c:v>0.38317190196562245</c:v>
                </c:pt>
                <c:pt idx="471">
                  <c:v>0.3997374922692322</c:v>
                </c:pt>
                <c:pt idx="472">
                  <c:v>0.416242883576856</c:v>
                </c:pt>
                <c:pt idx="473">
                  <c:v>0.43268559023727515</c:v>
                </c:pt>
                <c:pt idx="474">
                  <c:v>0.44906313603934683</c:v>
                </c:pt>
                <c:pt idx="475">
                  <c:v>0.46537305458491546</c:v>
                </c:pt>
                <c:pt idx="476">
                  <c:v>0.48161288966023985</c:v>
                </c:pt>
                <c:pt idx="477">
                  <c:v>0.4977801956058932</c:v>
                </c:pt>
                <c:pt idx="478">
                  <c:v>0.5138725376850672</c:v>
                </c:pt>
                <c:pt idx="479">
                  <c:v>0.5298874924502383</c:v>
                </c:pt>
                <c:pt idx="480">
                  <c:v>0.5458226481081251</c:v>
                </c:pt>
                <c:pt idx="481">
                  <c:v>0.5616756048829011</c:v>
                </c:pt>
                <c:pt idx="482">
                  <c:v>0.5774439753775868</c:v>
                </c:pt>
                <c:pt idx="483">
                  <c:v>0.5931253849335859</c:v>
                </c:pt>
                <c:pt idx="484">
                  <c:v>0.6087174719883012</c:v>
                </c:pt>
                <c:pt idx="485">
                  <c:v>0.6242178884307733</c:v>
                </c:pt>
                <c:pt idx="486">
                  <c:v>0.6396242999553021</c:v>
                </c:pt>
                <c:pt idx="487">
                  <c:v>0.6549343864129802</c:v>
                </c:pt>
                <c:pt idx="488">
                  <c:v>0.6701458421611032</c:v>
                </c:pt>
                <c:pt idx="489">
                  <c:v>0.6852563764103862</c:v>
                </c:pt>
                <c:pt idx="490">
                  <c:v>0.7002637135699536</c:v>
                </c:pt>
                <c:pt idx="491">
                  <c:v>0.7151655935900296</c:v>
                </c:pt>
                <c:pt idx="492">
                  <c:v>0.729959772302296</c:v>
                </c:pt>
                <c:pt idx="493">
                  <c:v>0.7446440217578575</c:v>
                </c:pt>
                <c:pt idx="494">
                  <c:v>0.7592161305627575</c:v>
                </c:pt>
                <c:pt idx="495">
                  <c:v>0.7736739042110118</c:v>
                </c:pt>
                <c:pt idx="496">
                  <c:v>0.7880151654150875</c:v>
                </c:pt>
                <c:pt idx="497">
                  <c:v>0.8022377544338001</c:v>
                </c:pt>
                <c:pt idx="498">
                  <c:v>0.8163395293975566</c:v>
                </c:pt>
                <c:pt idx="499">
                  <c:v>0.8303183666309193</c:v>
                </c:pt>
                <c:pt idx="500">
                  <c:v>0.8441721609724177</c:v>
                </c:pt>
                <c:pt idx="501">
                  <c:v>0.8578988260915835</c:v>
                </c:pt>
                <c:pt idx="502">
                  <c:v>0.8714962948031401</c:v>
                </c:pt>
                <c:pt idx="503">
                  <c:v>0.8849625193783136</c:v>
                </c:pt>
                <c:pt idx="504">
                  <c:v>0.8982954718532175</c:v>
                </c:pt>
                <c:pt idx="505">
                  <c:v>0.9114931443342499</c:v>
                </c:pt>
                <c:pt idx="506">
                  <c:v>0.9245535493004817</c:v>
                </c:pt>
                <c:pt idx="507">
                  <c:v>0.9374747199029634</c:v>
                </c:pt>
                <c:pt idx="508">
                  <c:v>0.9502547102609313</c:v>
                </c:pt>
                <c:pt idx="509">
                  <c:v>0.9628915957548448</c:v>
                </c:pt>
                <c:pt idx="510">
                  <c:v>0.9753834733162321</c:v>
                </c:pt>
                <c:pt idx="511">
                  <c:v>0.9877284617142794</c:v>
                </c:pt>
                <c:pt idx="512">
                  <c:v>-2.45029690981724E-16</c:v>
                </c:pt>
              </c:numCache>
            </c:numRef>
          </c:val>
          <c:smooth val="0"/>
        </c:ser>
        <c:marker val="1"/>
        <c:axId val="19823715"/>
        <c:axId val="44195708"/>
      </c:lineChart>
      <c:catAx>
        <c:axId val="13500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398418"/>
        <c:crosses val="autoZero"/>
        <c:auto val="0"/>
        <c:lblOffset val="100"/>
        <c:tickLblSkip val="32"/>
        <c:tickMarkSkip val="5"/>
        <c:noMultiLvlLbl val="0"/>
      </c:catAx>
      <c:valAx>
        <c:axId val="543984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500809"/>
        <c:crossesAt val="1"/>
        <c:crossBetween val="between"/>
        <c:dispUnits/>
      </c:valAx>
      <c:catAx>
        <c:axId val="19823715"/>
        <c:scaling>
          <c:orientation val="minMax"/>
        </c:scaling>
        <c:axPos val="b"/>
        <c:delete val="1"/>
        <c:majorTickMark val="in"/>
        <c:minorTickMark val="none"/>
        <c:tickLblPos val="nextTo"/>
        <c:crossAx val="44195708"/>
        <c:crosses val="autoZero"/>
        <c:auto val="0"/>
        <c:lblOffset val="100"/>
        <c:noMultiLvlLbl val="0"/>
      </c:catAx>
      <c:valAx>
        <c:axId val="441957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82371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9975"/>
          <c:w val="0.859"/>
          <c:h val="0.81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Feuil1!$P$7</c:f>
              <c:strCache>
                <c:ptCount val="1"/>
                <c:pt idx="0">
                  <c:v>Suivi Stellaire t=11,687mS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Feuil1!$A$12:$A$524</c:f>
              <c:numCache>
                <c:ptCount val="513"/>
                <c:pt idx="0">
                  <c:v>0</c:v>
                </c:pt>
                <c:pt idx="1">
                  <c:v>0.703125</c:v>
                </c:pt>
                <c:pt idx="2">
                  <c:v>1.40625</c:v>
                </c:pt>
                <c:pt idx="3">
                  <c:v>2.109375</c:v>
                </c:pt>
                <c:pt idx="4">
                  <c:v>2.8125</c:v>
                </c:pt>
                <c:pt idx="5">
                  <c:v>3.515625</c:v>
                </c:pt>
                <c:pt idx="6">
                  <c:v>4.21875</c:v>
                </c:pt>
                <c:pt idx="7">
                  <c:v>4.921875</c:v>
                </c:pt>
                <c:pt idx="8">
                  <c:v>5.625</c:v>
                </c:pt>
                <c:pt idx="9">
                  <c:v>6.328125</c:v>
                </c:pt>
                <c:pt idx="10">
                  <c:v>7.03125</c:v>
                </c:pt>
                <c:pt idx="11">
                  <c:v>7.734375</c:v>
                </c:pt>
                <c:pt idx="12">
                  <c:v>8.4375</c:v>
                </c:pt>
                <c:pt idx="13">
                  <c:v>9.140625</c:v>
                </c:pt>
                <c:pt idx="14">
                  <c:v>9.84375</c:v>
                </c:pt>
                <c:pt idx="15">
                  <c:v>10.546875</c:v>
                </c:pt>
                <c:pt idx="16">
                  <c:v>11.25</c:v>
                </c:pt>
                <c:pt idx="17">
                  <c:v>11.953125</c:v>
                </c:pt>
                <c:pt idx="18">
                  <c:v>12.65625</c:v>
                </c:pt>
                <c:pt idx="19">
                  <c:v>13.359375</c:v>
                </c:pt>
                <c:pt idx="20">
                  <c:v>14.0625</c:v>
                </c:pt>
                <c:pt idx="21">
                  <c:v>14.765625</c:v>
                </c:pt>
                <c:pt idx="22">
                  <c:v>15.46875</c:v>
                </c:pt>
                <c:pt idx="23">
                  <c:v>16.171875</c:v>
                </c:pt>
                <c:pt idx="24">
                  <c:v>16.875</c:v>
                </c:pt>
                <c:pt idx="25">
                  <c:v>17.578125</c:v>
                </c:pt>
                <c:pt idx="26">
                  <c:v>18.28125</c:v>
                </c:pt>
                <c:pt idx="27">
                  <c:v>18.984375</c:v>
                </c:pt>
                <c:pt idx="28">
                  <c:v>19.6875</c:v>
                </c:pt>
                <c:pt idx="29">
                  <c:v>20.390625</c:v>
                </c:pt>
                <c:pt idx="30">
                  <c:v>21.09375</c:v>
                </c:pt>
                <c:pt idx="31">
                  <c:v>21.796875</c:v>
                </c:pt>
                <c:pt idx="32">
                  <c:v>22.5</c:v>
                </c:pt>
                <c:pt idx="33">
                  <c:v>23.203125</c:v>
                </c:pt>
                <c:pt idx="34">
                  <c:v>23.90625</c:v>
                </c:pt>
                <c:pt idx="35">
                  <c:v>24.609375</c:v>
                </c:pt>
                <c:pt idx="36">
                  <c:v>25.3125</c:v>
                </c:pt>
                <c:pt idx="37">
                  <c:v>26.015625</c:v>
                </c:pt>
                <c:pt idx="38">
                  <c:v>26.71875</c:v>
                </c:pt>
                <c:pt idx="39">
                  <c:v>27.421875</c:v>
                </c:pt>
                <c:pt idx="40">
                  <c:v>28.125</c:v>
                </c:pt>
                <c:pt idx="41">
                  <c:v>28.828125</c:v>
                </c:pt>
                <c:pt idx="42">
                  <c:v>29.53125</c:v>
                </c:pt>
                <c:pt idx="43">
                  <c:v>30.234375</c:v>
                </c:pt>
                <c:pt idx="44">
                  <c:v>30.9375</c:v>
                </c:pt>
                <c:pt idx="45">
                  <c:v>31.640625</c:v>
                </c:pt>
                <c:pt idx="46">
                  <c:v>32.34375</c:v>
                </c:pt>
                <c:pt idx="47">
                  <c:v>33.046875</c:v>
                </c:pt>
                <c:pt idx="48">
                  <c:v>33.75</c:v>
                </c:pt>
                <c:pt idx="49">
                  <c:v>34.453125</c:v>
                </c:pt>
                <c:pt idx="50">
                  <c:v>35.15625</c:v>
                </c:pt>
                <c:pt idx="51">
                  <c:v>35.859375</c:v>
                </c:pt>
                <c:pt idx="52">
                  <c:v>36.5625</c:v>
                </c:pt>
                <c:pt idx="53">
                  <c:v>37.265625</c:v>
                </c:pt>
                <c:pt idx="54">
                  <c:v>37.96875</c:v>
                </c:pt>
                <c:pt idx="55">
                  <c:v>38.671875</c:v>
                </c:pt>
                <c:pt idx="56">
                  <c:v>39.375</c:v>
                </c:pt>
                <c:pt idx="57">
                  <c:v>40.078125</c:v>
                </c:pt>
                <c:pt idx="58">
                  <c:v>40.78125</c:v>
                </c:pt>
                <c:pt idx="59">
                  <c:v>41.484375</c:v>
                </c:pt>
                <c:pt idx="60">
                  <c:v>42.1875</c:v>
                </c:pt>
                <c:pt idx="61">
                  <c:v>42.890625</c:v>
                </c:pt>
                <c:pt idx="62">
                  <c:v>43.59375</c:v>
                </c:pt>
                <c:pt idx="63">
                  <c:v>44.296875</c:v>
                </c:pt>
                <c:pt idx="64">
                  <c:v>45</c:v>
                </c:pt>
                <c:pt idx="65">
                  <c:v>45.703125</c:v>
                </c:pt>
                <c:pt idx="66">
                  <c:v>46.40625</c:v>
                </c:pt>
                <c:pt idx="67">
                  <c:v>47.109375</c:v>
                </c:pt>
                <c:pt idx="68">
                  <c:v>47.8125</c:v>
                </c:pt>
                <c:pt idx="69">
                  <c:v>48.515625</c:v>
                </c:pt>
                <c:pt idx="70">
                  <c:v>49.21875</c:v>
                </c:pt>
                <c:pt idx="71">
                  <c:v>49.921875</c:v>
                </c:pt>
                <c:pt idx="72">
                  <c:v>50.625</c:v>
                </c:pt>
                <c:pt idx="73">
                  <c:v>51.328125</c:v>
                </c:pt>
                <c:pt idx="74">
                  <c:v>52.03125</c:v>
                </c:pt>
                <c:pt idx="75">
                  <c:v>52.734375</c:v>
                </c:pt>
                <c:pt idx="76">
                  <c:v>53.4375</c:v>
                </c:pt>
                <c:pt idx="77">
                  <c:v>54.140625</c:v>
                </c:pt>
                <c:pt idx="78">
                  <c:v>54.84375</c:v>
                </c:pt>
                <c:pt idx="79">
                  <c:v>55.546875</c:v>
                </c:pt>
                <c:pt idx="80">
                  <c:v>56.25</c:v>
                </c:pt>
                <c:pt idx="81">
                  <c:v>56.953125</c:v>
                </c:pt>
                <c:pt idx="82">
                  <c:v>57.65625</c:v>
                </c:pt>
                <c:pt idx="83">
                  <c:v>58.359375</c:v>
                </c:pt>
                <c:pt idx="84">
                  <c:v>59.0625</c:v>
                </c:pt>
                <c:pt idx="85">
                  <c:v>59.765625</c:v>
                </c:pt>
                <c:pt idx="86">
                  <c:v>60.46875</c:v>
                </c:pt>
                <c:pt idx="87">
                  <c:v>61.171875</c:v>
                </c:pt>
                <c:pt idx="88">
                  <c:v>61.875</c:v>
                </c:pt>
                <c:pt idx="89">
                  <c:v>62.578125</c:v>
                </c:pt>
                <c:pt idx="90">
                  <c:v>63.28125</c:v>
                </c:pt>
                <c:pt idx="91">
                  <c:v>63.984375</c:v>
                </c:pt>
                <c:pt idx="92">
                  <c:v>64.6875</c:v>
                </c:pt>
                <c:pt idx="93">
                  <c:v>65.390625</c:v>
                </c:pt>
                <c:pt idx="94">
                  <c:v>66.09375</c:v>
                </c:pt>
                <c:pt idx="95">
                  <c:v>66.796875</c:v>
                </c:pt>
                <c:pt idx="96">
                  <c:v>67.5</c:v>
                </c:pt>
                <c:pt idx="97">
                  <c:v>68.203125</c:v>
                </c:pt>
                <c:pt idx="98">
                  <c:v>68.90625</c:v>
                </c:pt>
                <c:pt idx="99">
                  <c:v>69.609375</c:v>
                </c:pt>
                <c:pt idx="100">
                  <c:v>70.3125</c:v>
                </c:pt>
                <c:pt idx="101">
                  <c:v>71.015625</c:v>
                </c:pt>
                <c:pt idx="102">
                  <c:v>71.71875</c:v>
                </c:pt>
                <c:pt idx="103">
                  <c:v>72.421875</c:v>
                </c:pt>
                <c:pt idx="104">
                  <c:v>73.125</c:v>
                </c:pt>
                <c:pt idx="105">
                  <c:v>73.828125</c:v>
                </c:pt>
                <c:pt idx="106">
                  <c:v>74.53125</c:v>
                </c:pt>
                <c:pt idx="107">
                  <c:v>75.234375</c:v>
                </c:pt>
                <c:pt idx="108">
                  <c:v>75.9375</c:v>
                </c:pt>
                <c:pt idx="109">
                  <c:v>76.640625</c:v>
                </c:pt>
                <c:pt idx="110">
                  <c:v>77.34375</c:v>
                </c:pt>
                <c:pt idx="111">
                  <c:v>78.046875</c:v>
                </c:pt>
                <c:pt idx="112">
                  <c:v>78.75</c:v>
                </c:pt>
                <c:pt idx="113">
                  <c:v>79.453125</c:v>
                </c:pt>
                <c:pt idx="114">
                  <c:v>80.15625</c:v>
                </c:pt>
                <c:pt idx="115">
                  <c:v>80.859375</c:v>
                </c:pt>
                <c:pt idx="116">
                  <c:v>81.5625</c:v>
                </c:pt>
                <c:pt idx="117">
                  <c:v>82.265625</c:v>
                </c:pt>
                <c:pt idx="118">
                  <c:v>82.96875</c:v>
                </c:pt>
                <c:pt idx="119">
                  <c:v>83.671875</c:v>
                </c:pt>
                <c:pt idx="120">
                  <c:v>84.375</c:v>
                </c:pt>
                <c:pt idx="121">
                  <c:v>85.078125</c:v>
                </c:pt>
                <c:pt idx="122">
                  <c:v>85.78125</c:v>
                </c:pt>
                <c:pt idx="123">
                  <c:v>86.484375</c:v>
                </c:pt>
                <c:pt idx="124">
                  <c:v>87.1875</c:v>
                </c:pt>
                <c:pt idx="125">
                  <c:v>87.890625</c:v>
                </c:pt>
                <c:pt idx="126">
                  <c:v>88.59375</c:v>
                </c:pt>
                <c:pt idx="127">
                  <c:v>89.296875</c:v>
                </c:pt>
                <c:pt idx="128">
                  <c:v>90</c:v>
                </c:pt>
                <c:pt idx="129">
                  <c:v>90.703125</c:v>
                </c:pt>
                <c:pt idx="130">
                  <c:v>91.40625</c:v>
                </c:pt>
                <c:pt idx="131">
                  <c:v>92.109375</c:v>
                </c:pt>
                <c:pt idx="132">
                  <c:v>92.8125</c:v>
                </c:pt>
                <c:pt idx="133">
                  <c:v>93.515625</c:v>
                </c:pt>
                <c:pt idx="134">
                  <c:v>94.21875</c:v>
                </c:pt>
                <c:pt idx="135">
                  <c:v>94.921875</c:v>
                </c:pt>
                <c:pt idx="136">
                  <c:v>95.625</c:v>
                </c:pt>
                <c:pt idx="137">
                  <c:v>96.328125</c:v>
                </c:pt>
                <c:pt idx="138">
                  <c:v>97.03125</c:v>
                </c:pt>
                <c:pt idx="139">
                  <c:v>97.734375</c:v>
                </c:pt>
                <c:pt idx="140">
                  <c:v>98.4375</c:v>
                </c:pt>
                <c:pt idx="141">
                  <c:v>99.140625</c:v>
                </c:pt>
                <c:pt idx="142">
                  <c:v>99.84375</c:v>
                </c:pt>
                <c:pt idx="143">
                  <c:v>100.546875</c:v>
                </c:pt>
                <c:pt idx="144">
                  <c:v>101.25</c:v>
                </c:pt>
                <c:pt idx="145">
                  <c:v>101.953125</c:v>
                </c:pt>
                <c:pt idx="146">
                  <c:v>102.65625</c:v>
                </c:pt>
                <c:pt idx="147">
                  <c:v>103.359375</c:v>
                </c:pt>
                <c:pt idx="148">
                  <c:v>104.0625</c:v>
                </c:pt>
                <c:pt idx="149">
                  <c:v>104.765625</c:v>
                </c:pt>
                <c:pt idx="150">
                  <c:v>105.46875</c:v>
                </c:pt>
                <c:pt idx="151">
                  <c:v>106.171875</c:v>
                </c:pt>
                <c:pt idx="152">
                  <c:v>106.875</c:v>
                </c:pt>
                <c:pt idx="153">
                  <c:v>107.578125</c:v>
                </c:pt>
                <c:pt idx="154">
                  <c:v>108.28125</c:v>
                </c:pt>
                <c:pt idx="155">
                  <c:v>108.984375</c:v>
                </c:pt>
                <c:pt idx="156">
                  <c:v>109.6875</c:v>
                </c:pt>
                <c:pt idx="157">
                  <c:v>110.390625</c:v>
                </c:pt>
                <c:pt idx="158">
                  <c:v>111.09375</c:v>
                </c:pt>
                <c:pt idx="159">
                  <c:v>111.796875</c:v>
                </c:pt>
                <c:pt idx="160">
                  <c:v>112.5</c:v>
                </c:pt>
                <c:pt idx="161">
                  <c:v>113.203125</c:v>
                </c:pt>
                <c:pt idx="162">
                  <c:v>113.90625</c:v>
                </c:pt>
                <c:pt idx="163">
                  <c:v>114.609375</c:v>
                </c:pt>
                <c:pt idx="164">
                  <c:v>115.3125</c:v>
                </c:pt>
                <c:pt idx="165">
                  <c:v>116.015625</c:v>
                </c:pt>
                <c:pt idx="166">
                  <c:v>116.71875</c:v>
                </c:pt>
                <c:pt idx="167">
                  <c:v>117.421875</c:v>
                </c:pt>
                <c:pt idx="168">
                  <c:v>118.125</c:v>
                </c:pt>
                <c:pt idx="169">
                  <c:v>118.828125</c:v>
                </c:pt>
                <c:pt idx="170">
                  <c:v>119.53125</c:v>
                </c:pt>
                <c:pt idx="171">
                  <c:v>120.234375</c:v>
                </c:pt>
                <c:pt idx="172">
                  <c:v>120.9375</c:v>
                </c:pt>
                <c:pt idx="173">
                  <c:v>121.640625</c:v>
                </c:pt>
                <c:pt idx="174">
                  <c:v>122.34375</c:v>
                </c:pt>
                <c:pt idx="175">
                  <c:v>123.046875</c:v>
                </c:pt>
                <c:pt idx="176">
                  <c:v>123.75</c:v>
                </c:pt>
                <c:pt idx="177">
                  <c:v>124.453125</c:v>
                </c:pt>
                <c:pt idx="178">
                  <c:v>125.15625</c:v>
                </c:pt>
                <c:pt idx="179">
                  <c:v>125.859375</c:v>
                </c:pt>
                <c:pt idx="180">
                  <c:v>126.5625</c:v>
                </c:pt>
                <c:pt idx="181">
                  <c:v>127.265625</c:v>
                </c:pt>
                <c:pt idx="182">
                  <c:v>127.96875</c:v>
                </c:pt>
                <c:pt idx="183">
                  <c:v>128.671875</c:v>
                </c:pt>
                <c:pt idx="184">
                  <c:v>129.375</c:v>
                </c:pt>
                <c:pt idx="185">
                  <c:v>130.078125</c:v>
                </c:pt>
                <c:pt idx="186">
                  <c:v>130.78125</c:v>
                </c:pt>
                <c:pt idx="187">
                  <c:v>131.484375</c:v>
                </c:pt>
                <c:pt idx="188">
                  <c:v>132.1875</c:v>
                </c:pt>
                <c:pt idx="189">
                  <c:v>132.890625</c:v>
                </c:pt>
                <c:pt idx="190">
                  <c:v>133.59375</c:v>
                </c:pt>
                <c:pt idx="191">
                  <c:v>134.296875</c:v>
                </c:pt>
                <c:pt idx="192">
                  <c:v>135</c:v>
                </c:pt>
                <c:pt idx="193">
                  <c:v>135.703125</c:v>
                </c:pt>
                <c:pt idx="194">
                  <c:v>136.40625</c:v>
                </c:pt>
                <c:pt idx="195">
                  <c:v>137.109375</c:v>
                </c:pt>
                <c:pt idx="196">
                  <c:v>137.8125</c:v>
                </c:pt>
                <c:pt idx="197">
                  <c:v>138.515625</c:v>
                </c:pt>
                <c:pt idx="198">
                  <c:v>139.21875</c:v>
                </c:pt>
                <c:pt idx="199">
                  <c:v>139.921875</c:v>
                </c:pt>
                <c:pt idx="200">
                  <c:v>140.625</c:v>
                </c:pt>
                <c:pt idx="201">
                  <c:v>141.328125</c:v>
                </c:pt>
                <c:pt idx="202">
                  <c:v>142.03125</c:v>
                </c:pt>
                <c:pt idx="203">
                  <c:v>142.734375</c:v>
                </c:pt>
                <c:pt idx="204">
                  <c:v>143.4375</c:v>
                </c:pt>
                <c:pt idx="205">
                  <c:v>144.140625</c:v>
                </c:pt>
                <c:pt idx="206">
                  <c:v>144.84375</c:v>
                </c:pt>
                <c:pt idx="207">
                  <c:v>145.546875</c:v>
                </c:pt>
                <c:pt idx="208">
                  <c:v>146.25</c:v>
                </c:pt>
                <c:pt idx="209">
                  <c:v>146.953125</c:v>
                </c:pt>
                <c:pt idx="210">
                  <c:v>147.65625</c:v>
                </c:pt>
                <c:pt idx="211">
                  <c:v>148.359375</c:v>
                </c:pt>
                <c:pt idx="212">
                  <c:v>149.0625</c:v>
                </c:pt>
                <c:pt idx="213">
                  <c:v>149.765625</c:v>
                </c:pt>
                <c:pt idx="214">
                  <c:v>150.46875</c:v>
                </c:pt>
                <c:pt idx="215">
                  <c:v>151.171875</c:v>
                </c:pt>
                <c:pt idx="216">
                  <c:v>151.875</c:v>
                </c:pt>
                <c:pt idx="217">
                  <c:v>152.578125</c:v>
                </c:pt>
                <c:pt idx="218">
                  <c:v>153.28125</c:v>
                </c:pt>
                <c:pt idx="219">
                  <c:v>153.984375</c:v>
                </c:pt>
                <c:pt idx="220">
                  <c:v>154.6875</c:v>
                </c:pt>
                <c:pt idx="221">
                  <c:v>155.390625</c:v>
                </c:pt>
                <c:pt idx="222">
                  <c:v>156.09375</c:v>
                </c:pt>
                <c:pt idx="223">
                  <c:v>156.796875</c:v>
                </c:pt>
                <c:pt idx="224">
                  <c:v>157.5</c:v>
                </c:pt>
                <c:pt idx="225">
                  <c:v>158.203125</c:v>
                </c:pt>
                <c:pt idx="226">
                  <c:v>158.90625</c:v>
                </c:pt>
                <c:pt idx="227">
                  <c:v>159.609375</c:v>
                </c:pt>
                <c:pt idx="228">
                  <c:v>160.3125</c:v>
                </c:pt>
                <c:pt idx="229">
                  <c:v>161.015625</c:v>
                </c:pt>
                <c:pt idx="230">
                  <c:v>161.71875</c:v>
                </c:pt>
                <c:pt idx="231">
                  <c:v>162.421875</c:v>
                </c:pt>
                <c:pt idx="232">
                  <c:v>163.125</c:v>
                </c:pt>
                <c:pt idx="233">
                  <c:v>163.828125</c:v>
                </c:pt>
                <c:pt idx="234">
                  <c:v>164.53125</c:v>
                </c:pt>
                <c:pt idx="235">
                  <c:v>165.234375</c:v>
                </c:pt>
                <c:pt idx="236">
                  <c:v>165.9375</c:v>
                </c:pt>
                <c:pt idx="237">
                  <c:v>166.640625</c:v>
                </c:pt>
                <c:pt idx="238">
                  <c:v>167.34375</c:v>
                </c:pt>
                <c:pt idx="239">
                  <c:v>168.046875</c:v>
                </c:pt>
                <c:pt idx="240">
                  <c:v>168.75</c:v>
                </c:pt>
                <c:pt idx="241">
                  <c:v>169.453125</c:v>
                </c:pt>
                <c:pt idx="242">
                  <c:v>170.15625</c:v>
                </c:pt>
                <c:pt idx="243">
                  <c:v>170.859375</c:v>
                </c:pt>
                <c:pt idx="244">
                  <c:v>171.5625</c:v>
                </c:pt>
                <c:pt idx="245">
                  <c:v>172.265625</c:v>
                </c:pt>
                <c:pt idx="246">
                  <c:v>172.96875</c:v>
                </c:pt>
                <c:pt idx="247">
                  <c:v>173.671875</c:v>
                </c:pt>
                <c:pt idx="248">
                  <c:v>174.375</c:v>
                </c:pt>
                <c:pt idx="249">
                  <c:v>175.078125</c:v>
                </c:pt>
                <c:pt idx="250">
                  <c:v>175.78125</c:v>
                </c:pt>
                <c:pt idx="251">
                  <c:v>176.484375</c:v>
                </c:pt>
                <c:pt idx="252">
                  <c:v>177.1875</c:v>
                </c:pt>
                <c:pt idx="253">
                  <c:v>177.890625</c:v>
                </c:pt>
                <c:pt idx="254">
                  <c:v>178.59375</c:v>
                </c:pt>
                <c:pt idx="255">
                  <c:v>179.296875</c:v>
                </c:pt>
                <c:pt idx="256">
                  <c:v>180</c:v>
                </c:pt>
                <c:pt idx="257">
                  <c:v>180.703125</c:v>
                </c:pt>
                <c:pt idx="258">
                  <c:v>181.40625</c:v>
                </c:pt>
                <c:pt idx="259">
                  <c:v>182.109375</c:v>
                </c:pt>
                <c:pt idx="260">
                  <c:v>182.8125</c:v>
                </c:pt>
                <c:pt idx="261">
                  <c:v>183.515625</c:v>
                </c:pt>
                <c:pt idx="262">
                  <c:v>184.21875</c:v>
                </c:pt>
                <c:pt idx="263">
                  <c:v>184.921875</c:v>
                </c:pt>
                <c:pt idx="264">
                  <c:v>185.625</c:v>
                </c:pt>
                <c:pt idx="265">
                  <c:v>186.328125</c:v>
                </c:pt>
                <c:pt idx="266">
                  <c:v>187.03125</c:v>
                </c:pt>
                <c:pt idx="267">
                  <c:v>187.734375</c:v>
                </c:pt>
                <c:pt idx="268">
                  <c:v>188.4375</c:v>
                </c:pt>
                <c:pt idx="269">
                  <c:v>189.140625</c:v>
                </c:pt>
                <c:pt idx="270">
                  <c:v>189.84375</c:v>
                </c:pt>
                <c:pt idx="271">
                  <c:v>190.546875</c:v>
                </c:pt>
                <c:pt idx="272">
                  <c:v>191.25</c:v>
                </c:pt>
                <c:pt idx="273">
                  <c:v>191.953125</c:v>
                </c:pt>
                <c:pt idx="274">
                  <c:v>192.65625</c:v>
                </c:pt>
                <c:pt idx="275">
                  <c:v>193.359375</c:v>
                </c:pt>
                <c:pt idx="276">
                  <c:v>194.0625</c:v>
                </c:pt>
                <c:pt idx="277">
                  <c:v>194.765625</c:v>
                </c:pt>
                <c:pt idx="278">
                  <c:v>195.46875</c:v>
                </c:pt>
                <c:pt idx="279">
                  <c:v>196.171875</c:v>
                </c:pt>
                <c:pt idx="280">
                  <c:v>196.875</c:v>
                </c:pt>
                <c:pt idx="281">
                  <c:v>197.578125</c:v>
                </c:pt>
                <c:pt idx="282">
                  <c:v>198.28125</c:v>
                </c:pt>
                <c:pt idx="283">
                  <c:v>198.984375</c:v>
                </c:pt>
                <c:pt idx="284">
                  <c:v>199.6875</c:v>
                </c:pt>
                <c:pt idx="285">
                  <c:v>200.390625</c:v>
                </c:pt>
                <c:pt idx="286">
                  <c:v>201.09375</c:v>
                </c:pt>
                <c:pt idx="287">
                  <c:v>201.796875</c:v>
                </c:pt>
                <c:pt idx="288">
                  <c:v>202.5</c:v>
                </c:pt>
                <c:pt idx="289">
                  <c:v>203.203125</c:v>
                </c:pt>
                <c:pt idx="290">
                  <c:v>203.90625</c:v>
                </c:pt>
                <c:pt idx="291">
                  <c:v>204.609375</c:v>
                </c:pt>
                <c:pt idx="292">
                  <c:v>205.3125</c:v>
                </c:pt>
                <c:pt idx="293">
                  <c:v>206.015625</c:v>
                </c:pt>
                <c:pt idx="294">
                  <c:v>206.71875</c:v>
                </c:pt>
                <c:pt idx="295">
                  <c:v>207.421875</c:v>
                </c:pt>
                <c:pt idx="296">
                  <c:v>208.125</c:v>
                </c:pt>
                <c:pt idx="297">
                  <c:v>208.828125</c:v>
                </c:pt>
                <c:pt idx="298">
                  <c:v>209.53125</c:v>
                </c:pt>
                <c:pt idx="299">
                  <c:v>210.234375</c:v>
                </c:pt>
                <c:pt idx="300">
                  <c:v>210.9375</c:v>
                </c:pt>
                <c:pt idx="301">
                  <c:v>211.640625</c:v>
                </c:pt>
                <c:pt idx="302">
                  <c:v>212.34375</c:v>
                </c:pt>
                <c:pt idx="303">
                  <c:v>213.046875</c:v>
                </c:pt>
                <c:pt idx="304">
                  <c:v>213.75</c:v>
                </c:pt>
                <c:pt idx="305">
                  <c:v>214.453125</c:v>
                </c:pt>
                <c:pt idx="306">
                  <c:v>215.15625</c:v>
                </c:pt>
                <c:pt idx="307">
                  <c:v>215.859375</c:v>
                </c:pt>
                <c:pt idx="308">
                  <c:v>216.5625</c:v>
                </c:pt>
                <c:pt idx="309">
                  <c:v>217.265625</c:v>
                </c:pt>
                <c:pt idx="310">
                  <c:v>217.96875</c:v>
                </c:pt>
                <c:pt idx="311">
                  <c:v>218.671875</c:v>
                </c:pt>
                <c:pt idx="312">
                  <c:v>219.375</c:v>
                </c:pt>
                <c:pt idx="313">
                  <c:v>220.078125</c:v>
                </c:pt>
                <c:pt idx="314">
                  <c:v>220.78125</c:v>
                </c:pt>
                <c:pt idx="315">
                  <c:v>221.484375</c:v>
                </c:pt>
                <c:pt idx="316">
                  <c:v>222.1875</c:v>
                </c:pt>
                <c:pt idx="317">
                  <c:v>222.890625</c:v>
                </c:pt>
                <c:pt idx="318">
                  <c:v>223.59375</c:v>
                </c:pt>
                <c:pt idx="319">
                  <c:v>224.296875</c:v>
                </c:pt>
                <c:pt idx="320">
                  <c:v>225</c:v>
                </c:pt>
                <c:pt idx="321">
                  <c:v>225.703125</c:v>
                </c:pt>
                <c:pt idx="322">
                  <c:v>226.40625</c:v>
                </c:pt>
                <c:pt idx="323">
                  <c:v>227.109375</c:v>
                </c:pt>
                <c:pt idx="324">
                  <c:v>227.8125</c:v>
                </c:pt>
                <c:pt idx="325">
                  <c:v>228.515625</c:v>
                </c:pt>
                <c:pt idx="326">
                  <c:v>229.21875</c:v>
                </c:pt>
                <c:pt idx="327">
                  <c:v>229.921875</c:v>
                </c:pt>
                <c:pt idx="328">
                  <c:v>230.625</c:v>
                </c:pt>
                <c:pt idx="329">
                  <c:v>231.328125</c:v>
                </c:pt>
                <c:pt idx="330">
                  <c:v>232.03125</c:v>
                </c:pt>
                <c:pt idx="331">
                  <c:v>232.734375</c:v>
                </c:pt>
                <c:pt idx="332">
                  <c:v>233.4375</c:v>
                </c:pt>
                <c:pt idx="333">
                  <c:v>234.140625</c:v>
                </c:pt>
                <c:pt idx="334">
                  <c:v>234.84375</c:v>
                </c:pt>
                <c:pt idx="335">
                  <c:v>235.546875</c:v>
                </c:pt>
                <c:pt idx="336">
                  <c:v>236.25</c:v>
                </c:pt>
                <c:pt idx="337">
                  <c:v>236.953125</c:v>
                </c:pt>
                <c:pt idx="338">
                  <c:v>237.65625</c:v>
                </c:pt>
                <c:pt idx="339">
                  <c:v>238.359375</c:v>
                </c:pt>
                <c:pt idx="340">
                  <c:v>239.0625</c:v>
                </c:pt>
                <c:pt idx="341">
                  <c:v>239.765625</c:v>
                </c:pt>
                <c:pt idx="342">
                  <c:v>240.46875</c:v>
                </c:pt>
                <c:pt idx="343">
                  <c:v>241.171875</c:v>
                </c:pt>
                <c:pt idx="344">
                  <c:v>241.875</c:v>
                </c:pt>
                <c:pt idx="345">
                  <c:v>242.578125</c:v>
                </c:pt>
                <c:pt idx="346">
                  <c:v>243.28125</c:v>
                </c:pt>
                <c:pt idx="347">
                  <c:v>243.984375</c:v>
                </c:pt>
                <c:pt idx="348">
                  <c:v>244.6875</c:v>
                </c:pt>
                <c:pt idx="349">
                  <c:v>245.390625</c:v>
                </c:pt>
                <c:pt idx="350">
                  <c:v>246.09375</c:v>
                </c:pt>
                <c:pt idx="351">
                  <c:v>246.796875</c:v>
                </c:pt>
                <c:pt idx="352">
                  <c:v>247.5</c:v>
                </c:pt>
                <c:pt idx="353">
                  <c:v>248.203125</c:v>
                </c:pt>
                <c:pt idx="354">
                  <c:v>248.90625</c:v>
                </c:pt>
                <c:pt idx="355">
                  <c:v>249.609375</c:v>
                </c:pt>
                <c:pt idx="356">
                  <c:v>250.3125</c:v>
                </c:pt>
                <c:pt idx="357">
                  <c:v>251.015625</c:v>
                </c:pt>
                <c:pt idx="358">
                  <c:v>251.71875</c:v>
                </c:pt>
                <c:pt idx="359">
                  <c:v>252.421875</c:v>
                </c:pt>
                <c:pt idx="360">
                  <c:v>253.125</c:v>
                </c:pt>
                <c:pt idx="361">
                  <c:v>253.828125</c:v>
                </c:pt>
                <c:pt idx="362">
                  <c:v>254.53125</c:v>
                </c:pt>
                <c:pt idx="363">
                  <c:v>255.234375</c:v>
                </c:pt>
                <c:pt idx="364">
                  <c:v>255.9375</c:v>
                </c:pt>
                <c:pt idx="365">
                  <c:v>256.640625</c:v>
                </c:pt>
                <c:pt idx="366">
                  <c:v>257.34375</c:v>
                </c:pt>
                <c:pt idx="367">
                  <c:v>258.046875</c:v>
                </c:pt>
                <c:pt idx="368">
                  <c:v>258.75</c:v>
                </c:pt>
                <c:pt idx="369">
                  <c:v>259.453125</c:v>
                </c:pt>
                <c:pt idx="370">
                  <c:v>260.15625</c:v>
                </c:pt>
                <c:pt idx="371">
                  <c:v>260.859375</c:v>
                </c:pt>
                <c:pt idx="372">
                  <c:v>261.5625</c:v>
                </c:pt>
                <c:pt idx="373">
                  <c:v>262.265625</c:v>
                </c:pt>
                <c:pt idx="374">
                  <c:v>262.96875</c:v>
                </c:pt>
                <c:pt idx="375">
                  <c:v>263.671875</c:v>
                </c:pt>
                <c:pt idx="376">
                  <c:v>264.375</c:v>
                </c:pt>
                <c:pt idx="377">
                  <c:v>265.078125</c:v>
                </c:pt>
                <c:pt idx="378">
                  <c:v>265.78125</c:v>
                </c:pt>
                <c:pt idx="379">
                  <c:v>266.484375</c:v>
                </c:pt>
                <c:pt idx="380">
                  <c:v>267.1875</c:v>
                </c:pt>
                <c:pt idx="381">
                  <c:v>267.890625</c:v>
                </c:pt>
                <c:pt idx="382">
                  <c:v>268.59375</c:v>
                </c:pt>
                <c:pt idx="383">
                  <c:v>269.296875</c:v>
                </c:pt>
                <c:pt idx="384">
                  <c:v>270</c:v>
                </c:pt>
                <c:pt idx="385">
                  <c:v>270.703125</c:v>
                </c:pt>
                <c:pt idx="386">
                  <c:v>271.40625</c:v>
                </c:pt>
                <c:pt idx="387">
                  <c:v>272.109375</c:v>
                </c:pt>
                <c:pt idx="388">
                  <c:v>272.8125</c:v>
                </c:pt>
                <c:pt idx="389">
                  <c:v>273.515625</c:v>
                </c:pt>
                <c:pt idx="390">
                  <c:v>274.21875</c:v>
                </c:pt>
                <c:pt idx="391">
                  <c:v>274.921875</c:v>
                </c:pt>
                <c:pt idx="392">
                  <c:v>275.625</c:v>
                </c:pt>
                <c:pt idx="393">
                  <c:v>276.328125</c:v>
                </c:pt>
                <c:pt idx="394">
                  <c:v>277.03125</c:v>
                </c:pt>
                <c:pt idx="395">
                  <c:v>277.734375</c:v>
                </c:pt>
                <c:pt idx="396">
                  <c:v>278.4375</c:v>
                </c:pt>
                <c:pt idx="397">
                  <c:v>279.140625</c:v>
                </c:pt>
                <c:pt idx="398">
                  <c:v>279.84375</c:v>
                </c:pt>
                <c:pt idx="399">
                  <c:v>280.546875</c:v>
                </c:pt>
                <c:pt idx="400">
                  <c:v>281.25</c:v>
                </c:pt>
                <c:pt idx="401">
                  <c:v>281.953125</c:v>
                </c:pt>
                <c:pt idx="402">
                  <c:v>282.65625</c:v>
                </c:pt>
                <c:pt idx="403">
                  <c:v>283.359375</c:v>
                </c:pt>
                <c:pt idx="404">
                  <c:v>284.0625</c:v>
                </c:pt>
                <c:pt idx="405">
                  <c:v>284.765625</c:v>
                </c:pt>
                <c:pt idx="406">
                  <c:v>285.46875</c:v>
                </c:pt>
                <c:pt idx="407">
                  <c:v>286.171875</c:v>
                </c:pt>
                <c:pt idx="408">
                  <c:v>286.875</c:v>
                </c:pt>
                <c:pt idx="409">
                  <c:v>287.578125</c:v>
                </c:pt>
                <c:pt idx="410">
                  <c:v>288.28125</c:v>
                </c:pt>
                <c:pt idx="411">
                  <c:v>288.984375</c:v>
                </c:pt>
                <c:pt idx="412">
                  <c:v>289.6875</c:v>
                </c:pt>
                <c:pt idx="413">
                  <c:v>290.390625</c:v>
                </c:pt>
                <c:pt idx="414">
                  <c:v>291.09375</c:v>
                </c:pt>
                <c:pt idx="415">
                  <c:v>291.796875</c:v>
                </c:pt>
                <c:pt idx="416">
                  <c:v>292.5</c:v>
                </c:pt>
                <c:pt idx="417">
                  <c:v>293.203125</c:v>
                </c:pt>
                <c:pt idx="418">
                  <c:v>293.90625</c:v>
                </c:pt>
                <c:pt idx="419">
                  <c:v>294.609375</c:v>
                </c:pt>
                <c:pt idx="420">
                  <c:v>295.3125</c:v>
                </c:pt>
                <c:pt idx="421">
                  <c:v>296.015625</c:v>
                </c:pt>
                <c:pt idx="422">
                  <c:v>296.71875</c:v>
                </c:pt>
                <c:pt idx="423">
                  <c:v>297.421875</c:v>
                </c:pt>
                <c:pt idx="424">
                  <c:v>298.125</c:v>
                </c:pt>
                <c:pt idx="425">
                  <c:v>298.828125</c:v>
                </c:pt>
                <c:pt idx="426">
                  <c:v>299.53125</c:v>
                </c:pt>
                <c:pt idx="427">
                  <c:v>300.234375</c:v>
                </c:pt>
                <c:pt idx="428">
                  <c:v>300.9375</c:v>
                </c:pt>
                <c:pt idx="429">
                  <c:v>301.640625</c:v>
                </c:pt>
                <c:pt idx="430">
                  <c:v>302.34375</c:v>
                </c:pt>
                <c:pt idx="431">
                  <c:v>303.046875</c:v>
                </c:pt>
                <c:pt idx="432">
                  <c:v>303.75</c:v>
                </c:pt>
                <c:pt idx="433">
                  <c:v>304.453125</c:v>
                </c:pt>
                <c:pt idx="434">
                  <c:v>305.15625</c:v>
                </c:pt>
                <c:pt idx="435">
                  <c:v>305.859375</c:v>
                </c:pt>
                <c:pt idx="436">
                  <c:v>306.5625</c:v>
                </c:pt>
                <c:pt idx="437">
                  <c:v>307.265625</c:v>
                </c:pt>
                <c:pt idx="438">
                  <c:v>307.96875</c:v>
                </c:pt>
                <c:pt idx="439">
                  <c:v>308.671875</c:v>
                </c:pt>
                <c:pt idx="440">
                  <c:v>309.375</c:v>
                </c:pt>
                <c:pt idx="441">
                  <c:v>310.078125</c:v>
                </c:pt>
                <c:pt idx="442">
                  <c:v>310.78125</c:v>
                </c:pt>
                <c:pt idx="443">
                  <c:v>311.484375</c:v>
                </c:pt>
                <c:pt idx="444">
                  <c:v>312.1875</c:v>
                </c:pt>
                <c:pt idx="445">
                  <c:v>312.890625</c:v>
                </c:pt>
                <c:pt idx="446">
                  <c:v>313.59375</c:v>
                </c:pt>
                <c:pt idx="447">
                  <c:v>314.296875</c:v>
                </c:pt>
                <c:pt idx="448">
                  <c:v>315</c:v>
                </c:pt>
                <c:pt idx="449">
                  <c:v>315.703125</c:v>
                </c:pt>
                <c:pt idx="450">
                  <c:v>316.40625</c:v>
                </c:pt>
                <c:pt idx="451">
                  <c:v>317.109375</c:v>
                </c:pt>
                <c:pt idx="452">
                  <c:v>317.8125</c:v>
                </c:pt>
                <c:pt idx="453">
                  <c:v>318.515625</c:v>
                </c:pt>
                <c:pt idx="454">
                  <c:v>319.21875</c:v>
                </c:pt>
                <c:pt idx="455">
                  <c:v>319.921875</c:v>
                </c:pt>
                <c:pt idx="456">
                  <c:v>320.625</c:v>
                </c:pt>
                <c:pt idx="457">
                  <c:v>321.328125</c:v>
                </c:pt>
                <c:pt idx="458">
                  <c:v>322.03125</c:v>
                </c:pt>
                <c:pt idx="459">
                  <c:v>322.734375</c:v>
                </c:pt>
                <c:pt idx="460">
                  <c:v>323.4375</c:v>
                </c:pt>
                <c:pt idx="461">
                  <c:v>324.140625</c:v>
                </c:pt>
                <c:pt idx="462">
                  <c:v>324.84375</c:v>
                </c:pt>
                <c:pt idx="463">
                  <c:v>325.546875</c:v>
                </c:pt>
                <c:pt idx="464">
                  <c:v>326.25</c:v>
                </c:pt>
                <c:pt idx="465">
                  <c:v>326.953125</c:v>
                </c:pt>
                <c:pt idx="466">
                  <c:v>327.65625</c:v>
                </c:pt>
                <c:pt idx="467">
                  <c:v>328.359375</c:v>
                </c:pt>
                <c:pt idx="468">
                  <c:v>329.0625</c:v>
                </c:pt>
                <c:pt idx="469">
                  <c:v>329.765625</c:v>
                </c:pt>
                <c:pt idx="470">
                  <c:v>330.46875</c:v>
                </c:pt>
                <c:pt idx="471">
                  <c:v>331.171875</c:v>
                </c:pt>
                <c:pt idx="472">
                  <c:v>331.875</c:v>
                </c:pt>
                <c:pt idx="473">
                  <c:v>332.578125</c:v>
                </c:pt>
                <c:pt idx="474">
                  <c:v>333.28125</c:v>
                </c:pt>
                <c:pt idx="475">
                  <c:v>333.984375</c:v>
                </c:pt>
                <c:pt idx="476">
                  <c:v>334.6875</c:v>
                </c:pt>
                <c:pt idx="477">
                  <c:v>335.390625</c:v>
                </c:pt>
                <c:pt idx="478">
                  <c:v>336.09375</c:v>
                </c:pt>
                <c:pt idx="479">
                  <c:v>336.796875</c:v>
                </c:pt>
                <c:pt idx="480">
                  <c:v>337.5</c:v>
                </c:pt>
                <c:pt idx="481">
                  <c:v>338.203125</c:v>
                </c:pt>
                <c:pt idx="482">
                  <c:v>338.90625</c:v>
                </c:pt>
                <c:pt idx="483">
                  <c:v>339.609375</c:v>
                </c:pt>
                <c:pt idx="484">
                  <c:v>340.3125</c:v>
                </c:pt>
                <c:pt idx="485">
                  <c:v>341.015625</c:v>
                </c:pt>
                <c:pt idx="486">
                  <c:v>341.71875</c:v>
                </c:pt>
                <c:pt idx="487">
                  <c:v>342.421875</c:v>
                </c:pt>
                <c:pt idx="488">
                  <c:v>343.125</c:v>
                </c:pt>
                <c:pt idx="489">
                  <c:v>343.828125</c:v>
                </c:pt>
                <c:pt idx="490">
                  <c:v>344.53125</c:v>
                </c:pt>
                <c:pt idx="491">
                  <c:v>345.234375</c:v>
                </c:pt>
                <c:pt idx="492">
                  <c:v>345.9375</c:v>
                </c:pt>
                <c:pt idx="493">
                  <c:v>346.640625</c:v>
                </c:pt>
                <c:pt idx="494">
                  <c:v>347.34375</c:v>
                </c:pt>
                <c:pt idx="495">
                  <c:v>348.046875</c:v>
                </c:pt>
                <c:pt idx="496">
                  <c:v>348.75</c:v>
                </c:pt>
                <c:pt idx="497">
                  <c:v>349.453125</c:v>
                </c:pt>
                <c:pt idx="498">
                  <c:v>350.15625</c:v>
                </c:pt>
                <c:pt idx="499">
                  <c:v>350.859375</c:v>
                </c:pt>
                <c:pt idx="500">
                  <c:v>351.5625</c:v>
                </c:pt>
                <c:pt idx="501">
                  <c:v>352.265625</c:v>
                </c:pt>
                <c:pt idx="502">
                  <c:v>352.96875</c:v>
                </c:pt>
                <c:pt idx="503">
                  <c:v>353.671875</c:v>
                </c:pt>
                <c:pt idx="504">
                  <c:v>354.375</c:v>
                </c:pt>
                <c:pt idx="505">
                  <c:v>355.078125</c:v>
                </c:pt>
                <c:pt idx="506">
                  <c:v>355.78125</c:v>
                </c:pt>
                <c:pt idx="507">
                  <c:v>356.484375</c:v>
                </c:pt>
                <c:pt idx="508">
                  <c:v>357.1875</c:v>
                </c:pt>
                <c:pt idx="509">
                  <c:v>357.890625</c:v>
                </c:pt>
                <c:pt idx="510">
                  <c:v>358.59375</c:v>
                </c:pt>
                <c:pt idx="511">
                  <c:v>359.296875</c:v>
                </c:pt>
                <c:pt idx="512">
                  <c:v>360</c:v>
                </c:pt>
              </c:numCache>
            </c:numRef>
          </c:xVal>
          <c:yVal>
            <c:numRef>
              <c:f>Feuil1!$M$12:$M$524</c:f>
              <c:numCache>
                <c:ptCount val="513"/>
                <c:pt idx="0">
                  <c:v>0</c:v>
                </c:pt>
                <c:pt idx="1">
                  <c:v>0.018028846153846156</c:v>
                </c:pt>
                <c:pt idx="2">
                  <c:v>0.03605769230769231</c:v>
                </c:pt>
                <c:pt idx="3">
                  <c:v>0.054086538461538464</c:v>
                </c:pt>
                <c:pt idx="4">
                  <c:v>0.07211538461538462</c:v>
                </c:pt>
                <c:pt idx="5">
                  <c:v>0.09014423076923077</c:v>
                </c:pt>
                <c:pt idx="6">
                  <c:v>0.10817307692307693</c:v>
                </c:pt>
                <c:pt idx="7">
                  <c:v>0.12620192307692307</c:v>
                </c:pt>
                <c:pt idx="8">
                  <c:v>0.1502403846153846</c:v>
                </c:pt>
                <c:pt idx="9">
                  <c:v>0.16826923076923078</c:v>
                </c:pt>
                <c:pt idx="10">
                  <c:v>0.18629807692307693</c:v>
                </c:pt>
                <c:pt idx="11">
                  <c:v>0.20432692307692307</c:v>
                </c:pt>
                <c:pt idx="12">
                  <c:v>0.22235576923076922</c:v>
                </c:pt>
                <c:pt idx="13">
                  <c:v>0.24038461538461542</c:v>
                </c:pt>
                <c:pt idx="14">
                  <c:v>0.25841346153846156</c:v>
                </c:pt>
                <c:pt idx="15">
                  <c:v>0.2764423076923077</c:v>
                </c:pt>
                <c:pt idx="16">
                  <c:v>0.29447115384615385</c:v>
                </c:pt>
                <c:pt idx="17">
                  <c:v>0.3185096153846154</c:v>
                </c:pt>
                <c:pt idx="18">
                  <c:v>0.33653846153846156</c:v>
                </c:pt>
                <c:pt idx="19">
                  <c:v>0.3545673076923077</c:v>
                </c:pt>
                <c:pt idx="20">
                  <c:v>0.37259615384615385</c:v>
                </c:pt>
                <c:pt idx="21">
                  <c:v>0.390625</c:v>
                </c:pt>
                <c:pt idx="22">
                  <c:v>0.40865384615384615</c:v>
                </c:pt>
                <c:pt idx="23">
                  <c:v>0.4266826923076923</c:v>
                </c:pt>
                <c:pt idx="24">
                  <c:v>0.44471153846153844</c:v>
                </c:pt>
                <c:pt idx="25">
                  <c:v>0.46274038461538464</c:v>
                </c:pt>
                <c:pt idx="26">
                  <c:v>0.48076923076923084</c:v>
                </c:pt>
                <c:pt idx="27">
                  <c:v>0.49879807692307687</c:v>
                </c:pt>
                <c:pt idx="28">
                  <c:v>0.5168269230769231</c:v>
                </c:pt>
                <c:pt idx="29">
                  <c:v>0.5348557692307693</c:v>
                </c:pt>
                <c:pt idx="30">
                  <c:v>0.5528846153846154</c:v>
                </c:pt>
                <c:pt idx="31">
                  <c:v>0.5709134615384615</c:v>
                </c:pt>
                <c:pt idx="32">
                  <c:v>0.5829326923076923</c:v>
                </c:pt>
                <c:pt idx="33">
                  <c:v>0.6009615384615384</c:v>
                </c:pt>
                <c:pt idx="34">
                  <c:v>0.6189903846153846</c:v>
                </c:pt>
                <c:pt idx="35">
                  <c:v>0.6370192307692308</c:v>
                </c:pt>
                <c:pt idx="36">
                  <c:v>0.6550480769230769</c:v>
                </c:pt>
                <c:pt idx="37">
                  <c:v>0.6730769230769231</c:v>
                </c:pt>
                <c:pt idx="38">
                  <c:v>0.6911057692307692</c:v>
                </c:pt>
                <c:pt idx="39">
                  <c:v>0.703125</c:v>
                </c:pt>
                <c:pt idx="40">
                  <c:v>0.7211538461538461</c:v>
                </c:pt>
                <c:pt idx="41">
                  <c:v>0.7391826923076923</c:v>
                </c:pt>
                <c:pt idx="42">
                  <c:v>0.7572115384615384</c:v>
                </c:pt>
                <c:pt idx="43">
                  <c:v>0.7692307692307692</c:v>
                </c:pt>
                <c:pt idx="44">
                  <c:v>0.7872596153846154</c:v>
                </c:pt>
                <c:pt idx="45">
                  <c:v>0.8052884615384615</c:v>
                </c:pt>
                <c:pt idx="46">
                  <c:v>0.8173076923076923</c:v>
                </c:pt>
                <c:pt idx="47">
                  <c:v>0.8353365384615385</c:v>
                </c:pt>
                <c:pt idx="48">
                  <c:v>0.8533653846153846</c:v>
                </c:pt>
                <c:pt idx="49">
                  <c:v>0.8653846153846154</c:v>
                </c:pt>
                <c:pt idx="50">
                  <c:v>0.8834134615384616</c:v>
                </c:pt>
                <c:pt idx="51">
                  <c:v>0.8954326923076923</c:v>
                </c:pt>
                <c:pt idx="52">
                  <c:v>0.9134615384615385</c:v>
                </c:pt>
                <c:pt idx="53">
                  <c:v>0.9314903846153846</c:v>
                </c:pt>
                <c:pt idx="54">
                  <c:v>0.9435096153846154</c:v>
                </c:pt>
                <c:pt idx="55">
                  <c:v>0.955528846153846</c:v>
                </c:pt>
                <c:pt idx="56">
                  <c:v>0.9735576923076923</c:v>
                </c:pt>
                <c:pt idx="57">
                  <c:v>0.9855769230769231</c:v>
                </c:pt>
                <c:pt idx="58">
                  <c:v>1.0036057692307694</c:v>
                </c:pt>
                <c:pt idx="59">
                  <c:v>1.015625</c:v>
                </c:pt>
                <c:pt idx="60">
                  <c:v>1.0276442307692308</c:v>
                </c:pt>
                <c:pt idx="61">
                  <c:v>1.0456730769230769</c:v>
                </c:pt>
                <c:pt idx="62">
                  <c:v>1.0576923076923077</c:v>
                </c:pt>
                <c:pt idx="63">
                  <c:v>1.0697115384615385</c:v>
                </c:pt>
                <c:pt idx="64">
                  <c:v>1.0877403846153846</c:v>
                </c:pt>
                <c:pt idx="65">
                  <c:v>1.0997596153846154</c:v>
                </c:pt>
                <c:pt idx="66">
                  <c:v>1.111778846153846</c:v>
                </c:pt>
                <c:pt idx="67">
                  <c:v>1.1237980769230769</c:v>
                </c:pt>
                <c:pt idx="68">
                  <c:v>1.1358173076923077</c:v>
                </c:pt>
                <c:pt idx="69">
                  <c:v>1.1478365384615383</c:v>
                </c:pt>
                <c:pt idx="70">
                  <c:v>1.1598557692307692</c:v>
                </c:pt>
                <c:pt idx="71">
                  <c:v>1.171875</c:v>
                </c:pt>
                <c:pt idx="72">
                  <c:v>1.1838942307692308</c:v>
                </c:pt>
                <c:pt idx="73">
                  <c:v>1.1959134615384617</c:v>
                </c:pt>
                <c:pt idx="74">
                  <c:v>1.2079326923076923</c:v>
                </c:pt>
                <c:pt idx="75">
                  <c:v>1.2199519230769231</c:v>
                </c:pt>
                <c:pt idx="76">
                  <c:v>1.2319711538461537</c:v>
                </c:pt>
                <c:pt idx="77">
                  <c:v>1.2439903846153846</c:v>
                </c:pt>
                <c:pt idx="78">
                  <c:v>1.2560096153846154</c:v>
                </c:pt>
                <c:pt idx="79">
                  <c:v>1.2680288461538463</c:v>
                </c:pt>
                <c:pt idx="80">
                  <c:v>1.2740384615384617</c:v>
                </c:pt>
                <c:pt idx="81">
                  <c:v>1.2860576923076925</c:v>
                </c:pt>
                <c:pt idx="82">
                  <c:v>1.2980769230769231</c:v>
                </c:pt>
                <c:pt idx="83">
                  <c:v>1.3040865384615385</c:v>
                </c:pt>
                <c:pt idx="84">
                  <c:v>1.3161057692307692</c:v>
                </c:pt>
                <c:pt idx="85">
                  <c:v>1.328125</c:v>
                </c:pt>
                <c:pt idx="86">
                  <c:v>1.3341346153846154</c:v>
                </c:pt>
                <c:pt idx="87">
                  <c:v>1.3461538461538463</c:v>
                </c:pt>
                <c:pt idx="88">
                  <c:v>1.3521634615384617</c:v>
                </c:pt>
                <c:pt idx="89">
                  <c:v>1.3641826923076923</c:v>
                </c:pt>
                <c:pt idx="90">
                  <c:v>1.3701923076923077</c:v>
                </c:pt>
                <c:pt idx="91">
                  <c:v>1.3822115384615383</c:v>
                </c:pt>
                <c:pt idx="92">
                  <c:v>1.388221153846154</c:v>
                </c:pt>
                <c:pt idx="93">
                  <c:v>1.3942307692307692</c:v>
                </c:pt>
                <c:pt idx="94">
                  <c:v>1.40625</c:v>
                </c:pt>
                <c:pt idx="95">
                  <c:v>1.4122596153846154</c:v>
                </c:pt>
                <c:pt idx="96">
                  <c:v>1.4182692307692308</c:v>
                </c:pt>
                <c:pt idx="97">
                  <c:v>1.424278846153846</c:v>
                </c:pt>
                <c:pt idx="98">
                  <c:v>1.4302884615384615</c:v>
                </c:pt>
                <c:pt idx="99">
                  <c:v>1.436298076923077</c:v>
                </c:pt>
                <c:pt idx="100">
                  <c:v>1.4483173076923077</c:v>
                </c:pt>
                <c:pt idx="101">
                  <c:v>1.4543269230769231</c:v>
                </c:pt>
                <c:pt idx="102">
                  <c:v>1.4603365384615383</c:v>
                </c:pt>
                <c:pt idx="103">
                  <c:v>1.466346153846154</c:v>
                </c:pt>
                <c:pt idx="104">
                  <c:v>1.466346153846154</c:v>
                </c:pt>
                <c:pt idx="105">
                  <c:v>1.4723557692307692</c:v>
                </c:pt>
                <c:pt idx="106">
                  <c:v>1.4783653846153846</c:v>
                </c:pt>
                <c:pt idx="107">
                  <c:v>1.484375</c:v>
                </c:pt>
                <c:pt idx="108">
                  <c:v>1.4903846153846154</c:v>
                </c:pt>
                <c:pt idx="109">
                  <c:v>1.4963942307692308</c:v>
                </c:pt>
                <c:pt idx="110">
                  <c:v>1.4963942307692308</c:v>
                </c:pt>
                <c:pt idx="111">
                  <c:v>1.5024038461538463</c:v>
                </c:pt>
                <c:pt idx="112">
                  <c:v>1.5084134615384617</c:v>
                </c:pt>
                <c:pt idx="113">
                  <c:v>1.5084134615384617</c:v>
                </c:pt>
                <c:pt idx="114">
                  <c:v>1.5144230769230769</c:v>
                </c:pt>
                <c:pt idx="115">
                  <c:v>1.5144230769230769</c:v>
                </c:pt>
                <c:pt idx="116">
                  <c:v>1.5204326923076925</c:v>
                </c:pt>
                <c:pt idx="117">
                  <c:v>1.5204326923076925</c:v>
                </c:pt>
                <c:pt idx="118">
                  <c:v>1.5264423076923075</c:v>
                </c:pt>
                <c:pt idx="119">
                  <c:v>1.5264423076923075</c:v>
                </c:pt>
                <c:pt idx="120">
                  <c:v>1.5264423076923075</c:v>
                </c:pt>
                <c:pt idx="121">
                  <c:v>1.5324519230769231</c:v>
                </c:pt>
                <c:pt idx="122">
                  <c:v>1.5324519230769231</c:v>
                </c:pt>
                <c:pt idx="123">
                  <c:v>1.5324519230769231</c:v>
                </c:pt>
                <c:pt idx="124">
                  <c:v>1.5324519230769231</c:v>
                </c:pt>
                <c:pt idx="125">
                  <c:v>1.5324519230769231</c:v>
                </c:pt>
                <c:pt idx="126">
                  <c:v>1.5324519230769231</c:v>
                </c:pt>
                <c:pt idx="127">
                  <c:v>1.5324519230769231</c:v>
                </c:pt>
                <c:pt idx="128">
                  <c:v>1.5384615384615383</c:v>
                </c:pt>
                <c:pt idx="129">
                  <c:v>1.5324519230769231</c:v>
                </c:pt>
                <c:pt idx="130">
                  <c:v>1.5324519230769231</c:v>
                </c:pt>
                <c:pt idx="131">
                  <c:v>1.5324519230769231</c:v>
                </c:pt>
                <c:pt idx="132">
                  <c:v>1.5324519230769231</c:v>
                </c:pt>
                <c:pt idx="133">
                  <c:v>1.5324519230769231</c:v>
                </c:pt>
                <c:pt idx="134">
                  <c:v>1.5324519230769231</c:v>
                </c:pt>
                <c:pt idx="135">
                  <c:v>1.5324519230769231</c:v>
                </c:pt>
                <c:pt idx="136">
                  <c:v>1.5264423076923075</c:v>
                </c:pt>
                <c:pt idx="137">
                  <c:v>1.5264423076923075</c:v>
                </c:pt>
                <c:pt idx="138">
                  <c:v>1.5264423076923075</c:v>
                </c:pt>
                <c:pt idx="139">
                  <c:v>1.5204326923076925</c:v>
                </c:pt>
                <c:pt idx="140">
                  <c:v>1.5204326923076925</c:v>
                </c:pt>
                <c:pt idx="141">
                  <c:v>1.5144230769230769</c:v>
                </c:pt>
                <c:pt idx="142">
                  <c:v>1.5144230769230769</c:v>
                </c:pt>
                <c:pt idx="143">
                  <c:v>1.5084134615384617</c:v>
                </c:pt>
                <c:pt idx="144">
                  <c:v>1.5084134615384617</c:v>
                </c:pt>
                <c:pt idx="145">
                  <c:v>1.5024038461538463</c:v>
                </c:pt>
                <c:pt idx="146">
                  <c:v>1.4963942307692308</c:v>
                </c:pt>
                <c:pt idx="147">
                  <c:v>1.4963942307692308</c:v>
                </c:pt>
                <c:pt idx="148">
                  <c:v>1.4903846153846154</c:v>
                </c:pt>
                <c:pt idx="149">
                  <c:v>1.484375</c:v>
                </c:pt>
                <c:pt idx="150">
                  <c:v>1.4783653846153846</c:v>
                </c:pt>
                <c:pt idx="151">
                  <c:v>1.4723557692307692</c:v>
                </c:pt>
                <c:pt idx="152">
                  <c:v>1.466346153846154</c:v>
                </c:pt>
                <c:pt idx="153">
                  <c:v>1.466346153846154</c:v>
                </c:pt>
                <c:pt idx="154">
                  <c:v>1.4603365384615383</c:v>
                </c:pt>
                <c:pt idx="155">
                  <c:v>1.4543269230769231</c:v>
                </c:pt>
                <c:pt idx="156">
                  <c:v>1.4483173076923077</c:v>
                </c:pt>
                <c:pt idx="157">
                  <c:v>1.436298076923077</c:v>
                </c:pt>
                <c:pt idx="158">
                  <c:v>1.4302884615384615</c:v>
                </c:pt>
                <c:pt idx="159">
                  <c:v>1.424278846153846</c:v>
                </c:pt>
                <c:pt idx="160">
                  <c:v>1.4182692307692308</c:v>
                </c:pt>
                <c:pt idx="161">
                  <c:v>1.4122596153846154</c:v>
                </c:pt>
                <c:pt idx="162">
                  <c:v>1.40625</c:v>
                </c:pt>
                <c:pt idx="163">
                  <c:v>1.3942307692307692</c:v>
                </c:pt>
                <c:pt idx="164">
                  <c:v>1.388221153846154</c:v>
                </c:pt>
                <c:pt idx="165">
                  <c:v>1.3822115384615383</c:v>
                </c:pt>
                <c:pt idx="166">
                  <c:v>1.3701923076923077</c:v>
                </c:pt>
                <c:pt idx="167">
                  <c:v>1.3641826923076923</c:v>
                </c:pt>
                <c:pt idx="168">
                  <c:v>1.3521634615384617</c:v>
                </c:pt>
                <c:pt idx="169">
                  <c:v>1.3461538461538463</c:v>
                </c:pt>
                <c:pt idx="170">
                  <c:v>1.3341346153846154</c:v>
                </c:pt>
                <c:pt idx="171">
                  <c:v>1.328125</c:v>
                </c:pt>
                <c:pt idx="172">
                  <c:v>1.3161057692307692</c:v>
                </c:pt>
                <c:pt idx="173">
                  <c:v>1.3040865384615385</c:v>
                </c:pt>
                <c:pt idx="174">
                  <c:v>1.2980769230769231</c:v>
                </c:pt>
                <c:pt idx="175">
                  <c:v>1.2860576923076925</c:v>
                </c:pt>
                <c:pt idx="176">
                  <c:v>1.2740384615384617</c:v>
                </c:pt>
                <c:pt idx="177">
                  <c:v>1.2680288461538463</c:v>
                </c:pt>
                <c:pt idx="178">
                  <c:v>1.2560096153846154</c:v>
                </c:pt>
                <c:pt idx="179">
                  <c:v>1.2439903846153846</c:v>
                </c:pt>
                <c:pt idx="180">
                  <c:v>1.2319711538461537</c:v>
                </c:pt>
                <c:pt idx="181">
                  <c:v>1.2199519230769231</c:v>
                </c:pt>
                <c:pt idx="182">
                  <c:v>1.2079326923076923</c:v>
                </c:pt>
                <c:pt idx="183">
                  <c:v>1.1959134615384617</c:v>
                </c:pt>
                <c:pt idx="184">
                  <c:v>1.1838942307692308</c:v>
                </c:pt>
                <c:pt idx="185">
                  <c:v>1.171875</c:v>
                </c:pt>
                <c:pt idx="186">
                  <c:v>1.1598557692307692</c:v>
                </c:pt>
                <c:pt idx="187">
                  <c:v>1.1478365384615383</c:v>
                </c:pt>
                <c:pt idx="188">
                  <c:v>1.1358173076923077</c:v>
                </c:pt>
                <c:pt idx="189">
                  <c:v>1.1237980769230769</c:v>
                </c:pt>
                <c:pt idx="190">
                  <c:v>1.111778846153846</c:v>
                </c:pt>
                <c:pt idx="191">
                  <c:v>1.0997596153846154</c:v>
                </c:pt>
                <c:pt idx="192">
                  <c:v>1.0877403846153846</c:v>
                </c:pt>
                <c:pt idx="193">
                  <c:v>1.0697115384615385</c:v>
                </c:pt>
                <c:pt idx="194">
                  <c:v>1.0576923076923077</c:v>
                </c:pt>
                <c:pt idx="195">
                  <c:v>1.0456730769230769</c:v>
                </c:pt>
                <c:pt idx="196">
                  <c:v>1.0276442307692308</c:v>
                </c:pt>
                <c:pt idx="197">
                  <c:v>1.015625</c:v>
                </c:pt>
                <c:pt idx="198">
                  <c:v>1.0036057692307694</c:v>
                </c:pt>
                <c:pt idx="199">
                  <c:v>0.9855769230769231</c:v>
                </c:pt>
                <c:pt idx="200">
                  <c:v>0.9735576923076923</c:v>
                </c:pt>
                <c:pt idx="201">
                  <c:v>0.955528846153846</c:v>
                </c:pt>
                <c:pt idx="202">
                  <c:v>0.9435096153846154</c:v>
                </c:pt>
                <c:pt idx="203">
                  <c:v>0.9314903846153846</c:v>
                </c:pt>
                <c:pt idx="204">
                  <c:v>0.9134615384615385</c:v>
                </c:pt>
                <c:pt idx="205">
                  <c:v>0.8954326923076923</c:v>
                </c:pt>
                <c:pt idx="206">
                  <c:v>0.8834134615384616</c:v>
                </c:pt>
                <c:pt idx="207">
                  <c:v>0.8653846153846154</c:v>
                </c:pt>
                <c:pt idx="208">
                  <c:v>0.8533653846153846</c:v>
                </c:pt>
                <c:pt idx="209">
                  <c:v>0.8353365384615385</c:v>
                </c:pt>
                <c:pt idx="210">
                  <c:v>0.8173076923076923</c:v>
                </c:pt>
                <c:pt idx="211">
                  <c:v>0.8052884615384615</c:v>
                </c:pt>
                <c:pt idx="212">
                  <c:v>0.7872596153846154</c:v>
                </c:pt>
                <c:pt idx="213">
                  <c:v>0.7692307692307692</c:v>
                </c:pt>
                <c:pt idx="214">
                  <c:v>0.7572115384615384</c:v>
                </c:pt>
                <c:pt idx="215">
                  <c:v>0.7391826923076923</c:v>
                </c:pt>
                <c:pt idx="216">
                  <c:v>0.7211538461538461</c:v>
                </c:pt>
                <c:pt idx="217">
                  <c:v>0.703125</c:v>
                </c:pt>
                <c:pt idx="218">
                  <c:v>0.6911057692307692</c:v>
                </c:pt>
                <c:pt idx="219">
                  <c:v>0.6730769230769231</c:v>
                </c:pt>
                <c:pt idx="220">
                  <c:v>0.6550480769230769</c:v>
                </c:pt>
                <c:pt idx="221">
                  <c:v>0.6370192307692308</c:v>
                </c:pt>
                <c:pt idx="222">
                  <c:v>0.6189903846153846</c:v>
                </c:pt>
                <c:pt idx="223">
                  <c:v>0.6009615384615384</c:v>
                </c:pt>
                <c:pt idx="224">
                  <c:v>0.5829326923076923</c:v>
                </c:pt>
                <c:pt idx="225">
                  <c:v>0.5709134615384615</c:v>
                </c:pt>
                <c:pt idx="226">
                  <c:v>0.5528846153846154</c:v>
                </c:pt>
                <c:pt idx="227">
                  <c:v>0.5348557692307693</c:v>
                </c:pt>
                <c:pt idx="228">
                  <c:v>0.5168269230769231</c:v>
                </c:pt>
                <c:pt idx="229">
                  <c:v>0.49879807692307687</c:v>
                </c:pt>
                <c:pt idx="230">
                  <c:v>0.48076923076923084</c:v>
                </c:pt>
                <c:pt idx="231">
                  <c:v>0.46274038461538464</c:v>
                </c:pt>
                <c:pt idx="232">
                  <c:v>0.44471153846153844</c:v>
                </c:pt>
                <c:pt idx="233">
                  <c:v>0.4266826923076923</c:v>
                </c:pt>
                <c:pt idx="234">
                  <c:v>0.40865384615384615</c:v>
                </c:pt>
                <c:pt idx="235">
                  <c:v>0.390625</c:v>
                </c:pt>
                <c:pt idx="236">
                  <c:v>0.37259615384615385</c:v>
                </c:pt>
                <c:pt idx="237">
                  <c:v>0.3545673076923077</c:v>
                </c:pt>
                <c:pt idx="238">
                  <c:v>0.33653846153846156</c:v>
                </c:pt>
                <c:pt idx="239">
                  <c:v>0.3185096153846154</c:v>
                </c:pt>
                <c:pt idx="240">
                  <c:v>0.29447115384615385</c:v>
                </c:pt>
                <c:pt idx="241">
                  <c:v>0.2764423076923077</c:v>
                </c:pt>
                <c:pt idx="242">
                  <c:v>0.25841346153846156</c:v>
                </c:pt>
                <c:pt idx="243">
                  <c:v>0.24038461538461542</c:v>
                </c:pt>
                <c:pt idx="244">
                  <c:v>0.22235576923076922</c:v>
                </c:pt>
                <c:pt idx="245">
                  <c:v>0.20432692307692307</c:v>
                </c:pt>
                <c:pt idx="246">
                  <c:v>0.18629807692307693</c:v>
                </c:pt>
                <c:pt idx="247">
                  <c:v>0.16826923076923078</c:v>
                </c:pt>
                <c:pt idx="248">
                  <c:v>0.1502403846153846</c:v>
                </c:pt>
                <c:pt idx="249">
                  <c:v>0.12620192307692307</c:v>
                </c:pt>
                <c:pt idx="250">
                  <c:v>0.10817307692307693</c:v>
                </c:pt>
                <c:pt idx="251">
                  <c:v>0.09014423076923077</c:v>
                </c:pt>
                <c:pt idx="252">
                  <c:v>0.07211538461538462</c:v>
                </c:pt>
                <c:pt idx="253">
                  <c:v>0.054086538461538464</c:v>
                </c:pt>
                <c:pt idx="254">
                  <c:v>0.03605769230769231</c:v>
                </c:pt>
                <c:pt idx="255">
                  <c:v>0.018028846153846156</c:v>
                </c:pt>
                <c:pt idx="256">
                  <c:v>0</c:v>
                </c:pt>
                <c:pt idx="257">
                  <c:v>-0.018028846153846156</c:v>
                </c:pt>
                <c:pt idx="258">
                  <c:v>-0.03605769230769231</c:v>
                </c:pt>
                <c:pt idx="259">
                  <c:v>-0.054086538461538464</c:v>
                </c:pt>
                <c:pt idx="260">
                  <c:v>-0.07211538461538462</c:v>
                </c:pt>
                <c:pt idx="261">
                  <c:v>-0.09014423076923077</c:v>
                </c:pt>
                <c:pt idx="262">
                  <c:v>-0.10817307692307693</c:v>
                </c:pt>
                <c:pt idx="263">
                  <c:v>-0.12620192307692307</c:v>
                </c:pt>
                <c:pt idx="264">
                  <c:v>-0.1502403846153846</c:v>
                </c:pt>
                <c:pt idx="265">
                  <c:v>-0.16826923076923078</c:v>
                </c:pt>
                <c:pt idx="266">
                  <c:v>-0.18629807692307693</c:v>
                </c:pt>
                <c:pt idx="267">
                  <c:v>-0.20432692307692307</c:v>
                </c:pt>
                <c:pt idx="268">
                  <c:v>-0.22235576923076922</c:v>
                </c:pt>
                <c:pt idx="269">
                  <c:v>-0.24038461538461542</c:v>
                </c:pt>
                <c:pt idx="270">
                  <c:v>-0.25841346153846156</c:v>
                </c:pt>
                <c:pt idx="271">
                  <c:v>-0.2764423076923077</c:v>
                </c:pt>
                <c:pt idx="272">
                  <c:v>-0.29447115384615385</c:v>
                </c:pt>
                <c:pt idx="273">
                  <c:v>-0.3185096153846154</c:v>
                </c:pt>
                <c:pt idx="274">
                  <c:v>-0.33653846153846156</c:v>
                </c:pt>
                <c:pt idx="275">
                  <c:v>-0.3545673076923077</c:v>
                </c:pt>
                <c:pt idx="276">
                  <c:v>-0.37259615384615385</c:v>
                </c:pt>
                <c:pt idx="277">
                  <c:v>-0.390625</c:v>
                </c:pt>
                <c:pt idx="278">
                  <c:v>-0.40865384615384615</c:v>
                </c:pt>
                <c:pt idx="279">
                  <c:v>-0.4266826923076923</c:v>
                </c:pt>
                <c:pt idx="280">
                  <c:v>-0.44471153846153844</c:v>
                </c:pt>
                <c:pt idx="281">
                  <c:v>-0.46274038461538464</c:v>
                </c:pt>
                <c:pt idx="282">
                  <c:v>-0.48076923076923084</c:v>
                </c:pt>
                <c:pt idx="283">
                  <c:v>-0.49879807692307687</c:v>
                </c:pt>
                <c:pt idx="284">
                  <c:v>-0.5168269230769231</c:v>
                </c:pt>
                <c:pt idx="285">
                  <c:v>-0.5348557692307693</c:v>
                </c:pt>
                <c:pt idx="286">
                  <c:v>-0.5528846153846154</c:v>
                </c:pt>
                <c:pt idx="287">
                  <c:v>-0.5709134615384615</c:v>
                </c:pt>
                <c:pt idx="288">
                  <c:v>-0.5829326923076923</c:v>
                </c:pt>
                <c:pt idx="289">
                  <c:v>-0.6009615384615384</c:v>
                </c:pt>
                <c:pt idx="290">
                  <c:v>-0.6189903846153846</c:v>
                </c:pt>
                <c:pt idx="291">
                  <c:v>-0.6370192307692308</c:v>
                </c:pt>
                <c:pt idx="292">
                  <c:v>-0.6550480769230769</c:v>
                </c:pt>
                <c:pt idx="293">
                  <c:v>-0.6730769230769231</c:v>
                </c:pt>
                <c:pt idx="294">
                  <c:v>-0.6911057692307692</c:v>
                </c:pt>
                <c:pt idx="295">
                  <c:v>-0.703125</c:v>
                </c:pt>
                <c:pt idx="296">
                  <c:v>-0.7211538461538461</c:v>
                </c:pt>
                <c:pt idx="297">
                  <c:v>-0.7391826923076923</c:v>
                </c:pt>
                <c:pt idx="298">
                  <c:v>-0.7572115384615384</c:v>
                </c:pt>
                <c:pt idx="299">
                  <c:v>-0.7692307692307692</c:v>
                </c:pt>
                <c:pt idx="300">
                  <c:v>-0.7872596153846154</c:v>
                </c:pt>
                <c:pt idx="301">
                  <c:v>-0.8052884615384615</c:v>
                </c:pt>
                <c:pt idx="302">
                  <c:v>-0.8173076923076923</c:v>
                </c:pt>
                <c:pt idx="303">
                  <c:v>-0.8353365384615385</c:v>
                </c:pt>
                <c:pt idx="304">
                  <c:v>-0.8533653846153846</c:v>
                </c:pt>
                <c:pt idx="305">
                  <c:v>-0.8653846153846154</c:v>
                </c:pt>
                <c:pt idx="306">
                  <c:v>-0.8834134615384616</c:v>
                </c:pt>
                <c:pt idx="307">
                  <c:v>-0.8954326923076923</c:v>
                </c:pt>
                <c:pt idx="308">
                  <c:v>-0.9134615384615385</c:v>
                </c:pt>
                <c:pt idx="309">
                  <c:v>-0.9314903846153846</c:v>
                </c:pt>
                <c:pt idx="310">
                  <c:v>-0.9435096153846154</c:v>
                </c:pt>
                <c:pt idx="311">
                  <c:v>-0.955528846153846</c:v>
                </c:pt>
                <c:pt idx="312">
                  <c:v>-0.9735576923076923</c:v>
                </c:pt>
                <c:pt idx="313">
                  <c:v>-0.9855769230769231</c:v>
                </c:pt>
                <c:pt idx="314">
                  <c:v>-1.0036057692307694</c:v>
                </c:pt>
                <c:pt idx="315">
                  <c:v>-1.015625</c:v>
                </c:pt>
                <c:pt idx="316">
                  <c:v>-1.0276442307692308</c:v>
                </c:pt>
                <c:pt idx="317">
                  <c:v>-1.0456730769230769</c:v>
                </c:pt>
                <c:pt idx="318">
                  <c:v>-1.0576923076923077</c:v>
                </c:pt>
                <c:pt idx="319">
                  <c:v>-1.0697115384615385</c:v>
                </c:pt>
                <c:pt idx="320">
                  <c:v>-1.0877403846153846</c:v>
                </c:pt>
                <c:pt idx="321">
                  <c:v>-1.0997596153846154</c:v>
                </c:pt>
                <c:pt idx="322">
                  <c:v>-1.111778846153846</c:v>
                </c:pt>
                <c:pt idx="323">
                  <c:v>-1.1237980769230769</c:v>
                </c:pt>
                <c:pt idx="324">
                  <c:v>-1.1358173076923077</c:v>
                </c:pt>
                <c:pt idx="325">
                  <c:v>-1.1478365384615383</c:v>
                </c:pt>
                <c:pt idx="326">
                  <c:v>-1.1598557692307692</c:v>
                </c:pt>
                <c:pt idx="327">
                  <c:v>-1.171875</c:v>
                </c:pt>
                <c:pt idx="328">
                  <c:v>-1.1838942307692308</c:v>
                </c:pt>
                <c:pt idx="329">
                  <c:v>-1.1959134615384617</c:v>
                </c:pt>
                <c:pt idx="330">
                  <c:v>-1.2079326923076923</c:v>
                </c:pt>
                <c:pt idx="331">
                  <c:v>-1.2199519230769231</c:v>
                </c:pt>
                <c:pt idx="332">
                  <c:v>-1.2319711538461537</c:v>
                </c:pt>
                <c:pt idx="333">
                  <c:v>-1.2439903846153846</c:v>
                </c:pt>
                <c:pt idx="334">
                  <c:v>-1.2560096153846154</c:v>
                </c:pt>
                <c:pt idx="335">
                  <c:v>-1.2680288461538463</c:v>
                </c:pt>
                <c:pt idx="336">
                  <c:v>-1.2740384615384617</c:v>
                </c:pt>
                <c:pt idx="337">
                  <c:v>-1.2860576923076925</c:v>
                </c:pt>
                <c:pt idx="338">
                  <c:v>-1.2980769230769231</c:v>
                </c:pt>
                <c:pt idx="339">
                  <c:v>-1.3040865384615385</c:v>
                </c:pt>
                <c:pt idx="340">
                  <c:v>-1.3161057692307692</c:v>
                </c:pt>
                <c:pt idx="341">
                  <c:v>-1.328125</c:v>
                </c:pt>
                <c:pt idx="342">
                  <c:v>-1.3341346153846154</c:v>
                </c:pt>
                <c:pt idx="343">
                  <c:v>-1.3461538461538463</c:v>
                </c:pt>
                <c:pt idx="344">
                  <c:v>-1.3521634615384617</c:v>
                </c:pt>
                <c:pt idx="345">
                  <c:v>-1.3641826923076923</c:v>
                </c:pt>
                <c:pt idx="346">
                  <c:v>-1.3701923076923077</c:v>
                </c:pt>
                <c:pt idx="347">
                  <c:v>-1.3822115384615383</c:v>
                </c:pt>
                <c:pt idx="348">
                  <c:v>-1.388221153846154</c:v>
                </c:pt>
                <c:pt idx="349">
                  <c:v>-1.3942307692307692</c:v>
                </c:pt>
                <c:pt idx="350">
                  <c:v>-1.40625</c:v>
                </c:pt>
                <c:pt idx="351">
                  <c:v>-1.4122596153846154</c:v>
                </c:pt>
                <c:pt idx="352">
                  <c:v>-1.4182692307692308</c:v>
                </c:pt>
                <c:pt idx="353">
                  <c:v>-1.424278846153846</c:v>
                </c:pt>
                <c:pt idx="354">
                  <c:v>-1.4302884615384615</c:v>
                </c:pt>
                <c:pt idx="355">
                  <c:v>-1.436298076923077</c:v>
                </c:pt>
                <c:pt idx="356">
                  <c:v>-1.4483173076923077</c:v>
                </c:pt>
                <c:pt idx="357">
                  <c:v>-1.4543269230769231</c:v>
                </c:pt>
                <c:pt idx="358">
                  <c:v>-1.4603365384615383</c:v>
                </c:pt>
                <c:pt idx="359">
                  <c:v>-1.466346153846154</c:v>
                </c:pt>
                <c:pt idx="360">
                  <c:v>-1.466346153846154</c:v>
                </c:pt>
                <c:pt idx="361">
                  <c:v>-1.4723557692307692</c:v>
                </c:pt>
                <c:pt idx="362">
                  <c:v>-1.4783653846153846</c:v>
                </c:pt>
                <c:pt idx="363">
                  <c:v>-1.484375</c:v>
                </c:pt>
                <c:pt idx="364">
                  <c:v>-1.4903846153846154</c:v>
                </c:pt>
                <c:pt idx="365">
                  <c:v>-1.4963942307692308</c:v>
                </c:pt>
                <c:pt idx="366">
                  <c:v>-1.4963942307692308</c:v>
                </c:pt>
                <c:pt idx="367">
                  <c:v>-1.5024038461538463</c:v>
                </c:pt>
                <c:pt idx="368">
                  <c:v>-1.5084134615384617</c:v>
                </c:pt>
                <c:pt idx="369">
                  <c:v>-1.5084134615384617</c:v>
                </c:pt>
                <c:pt idx="370">
                  <c:v>-1.5144230769230769</c:v>
                </c:pt>
                <c:pt idx="371">
                  <c:v>-1.5144230769230769</c:v>
                </c:pt>
                <c:pt idx="372">
                  <c:v>-1.5204326923076925</c:v>
                </c:pt>
                <c:pt idx="373">
                  <c:v>-1.5204326923076925</c:v>
                </c:pt>
                <c:pt idx="374">
                  <c:v>-1.5264423076923075</c:v>
                </c:pt>
                <c:pt idx="375">
                  <c:v>-1.5264423076923075</c:v>
                </c:pt>
                <c:pt idx="376">
                  <c:v>-1.5264423076923075</c:v>
                </c:pt>
                <c:pt idx="377">
                  <c:v>-1.5324519230769231</c:v>
                </c:pt>
                <c:pt idx="378">
                  <c:v>-1.5324519230769231</c:v>
                </c:pt>
                <c:pt idx="379">
                  <c:v>-1.5324519230769231</c:v>
                </c:pt>
                <c:pt idx="380">
                  <c:v>-1.5324519230769231</c:v>
                </c:pt>
                <c:pt idx="381">
                  <c:v>-1.5324519230769231</c:v>
                </c:pt>
                <c:pt idx="382">
                  <c:v>-1.5324519230769231</c:v>
                </c:pt>
                <c:pt idx="383">
                  <c:v>-1.5324519230769231</c:v>
                </c:pt>
                <c:pt idx="384">
                  <c:v>-1.5384615384615383</c:v>
                </c:pt>
                <c:pt idx="385">
                  <c:v>-1.5324519230769231</c:v>
                </c:pt>
                <c:pt idx="386">
                  <c:v>-1.5324519230769231</c:v>
                </c:pt>
                <c:pt idx="387">
                  <c:v>-1.5324519230769231</c:v>
                </c:pt>
                <c:pt idx="388">
                  <c:v>-1.5324519230769231</c:v>
                </c:pt>
                <c:pt idx="389">
                  <c:v>-1.5324519230769231</c:v>
                </c:pt>
                <c:pt idx="390">
                  <c:v>-1.5324519230769231</c:v>
                </c:pt>
                <c:pt idx="391">
                  <c:v>-1.5324519230769231</c:v>
                </c:pt>
                <c:pt idx="392">
                  <c:v>-1.5264423076923075</c:v>
                </c:pt>
                <c:pt idx="393">
                  <c:v>-1.5264423076923075</c:v>
                </c:pt>
                <c:pt idx="394">
                  <c:v>-1.5264423076923075</c:v>
                </c:pt>
                <c:pt idx="395">
                  <c:v>-1.5204326923076925</c:v>
                </c:pt>
                <c:pt idx="396">
                  <c:v>-1.5204326923076925</c:v>
                </c:pt>
                <c:pt idx="397">
                  <c:v>-1.5144230769230769</c:v>
                </c:pt>
                <c:pt idx="398">
                  <c:v>-1.5144230769230769</c:v>
                </c:pt>
                <c:pt idx="399">
                  <c:v>-1.5084134615384617</c:v>
                </c:pt>
                <c:pt idx="400">
                  <c:v>-1.5084134615384617</c:v>
                </c:pt>
                <c:pt idx="401">
                  <c:v>-1.5024038461538463</c:v>
                </c:pt>
                <c:pt idx="402">
                  <c:v>-1.4963942307692308</c:v>
                </c:pt>
                <c:pt idx="403">
                  <c:v>-1.4963942307692308</c:v>
                </c:pt>
                <c:pt idx="404">
                  <c:v>-1.4903846153846154</c:v>
                </c:pt>
                <c:pt idx="405">
                  <c:v>-1.484375</c:v>
                </c:pt>
                <c:pt idx="406">
                  <c:v>-1.4783653846153846</c:v>
                </c:pt>
                <c:pt idx="407">
                  <c:v>-1.4723557692307692</c:v>
                </c:pt>
                <c:pt idx="408">
                  <c:v>-1.466346153846154</c:v>
                </c:pt>
                <c:pt idx="409">
                  <c:v>-1.466346153846154</c:v>
                </c:pt>
                <c:pt idx="410">
                  <c:v>-1.4603365384615383</c:v>
                </c:pt>
                <c:pt idx="411">
                  <c:v>-1.4543269230769231</c:v>
                </c:pt>
                <c:pt idx="412">
                  <c:v>-1.4483173076923077</c:v>
                </c:pt>
                <c:pt idx="413">
                  <c:v>-1.436298076923077</c:v>
                </c:pt>
                <c:pt idx="414">
                  <c:v>-1.4302884615384615</c:v>
                </c:pt>
                <c:pt idx="415">
                  <c:v>-1.424278846153846</c:v>
                </c:pt>
                <c:pt idx="416">
                  <c:v>-1.4182692307692308</c:v>
                </c:pt>
                <c:pt idx="417">
                  <c:v>-1.4122596153846154</c:v>
                </c:pt>
                <c:pt idx="418">
                  <c:v>-1.40625</c:v>
                </c:pt>
                <c:pt idx="419">
                  <c:v>-1.3942307692307692</c:v>
                </c:pt>
                <c:pt idx="420">
                  <c:v>-1.388221153846154</c:v>
                </c:pt>
                <c:pt idx="421">
                  <c:v>-1.3822115384615383</c:v>
                </c:pt>
                <c:pt idx="422">
                  <c:v>-1.3701923076923077</c:v>
                </c:pt>
                <c:pt idx="423">
                  <c:v>-1.3641826923076923</c:v>
                </c:pt>
                <c:pt idx="424">
                  <c:v>-1.3521634615384617</c:v>
                </c:pt>
                <c:pt idx="425">
                  <c:v>-1.3461538461538463</c:v>
                </c:pt>
                <c:pt idx="426">
                  <c:v>-1.3341346153846154</c:v>
                </c:pt>
                <c:pt idx="427">
                  <c:v>-1.328125</c:v>
                </c:pt>
                <c:pt idx="428">
                  <c:v>-1.3161057692307692</c:v>
                </c:pt>
                <c:pt idx="429">
                  <c:v>-1.3040865384615385</c:v>
                </c:pt>
                <c:pt idx="430">
                  <c:v>-1.2980769230769231</c:v>
                </c:pt>
                <c:pt idx="431">
                  <c:v>-1.2860576923076925</c:v>
                </c:pt>
                <c:pt idx="432">
                  <c:v>-1.2740384615384617</c:v>
                </c:pt>
                <c:pt idx="433">
                  <c:v>-1.2680288461538463</c:v>
                </c:pt>
                <c:pt idx="434">
                  <c:v>-1.2560096153846154</c:v>
                </c:pt>
                <c:pt idx="435">
                  <c:v>-1.2439903846153846</c:v>
                </c:pt>
                <c:pt idx="436">
                  <c:v>-1.2319711538461537</c:v>
                </c:pt>
                <c:pt idx="437">
                  <c:v>-1.2199519230769231</c:v>
                </c:pt>
                <c:pt idx="438">
                  <c:v>-1.2079326923076923</c:v>
                </c:pt>
                <c:pt idx="439">
                  <c:v>-1.1959134615384617</c:v>
                </c:pt>
                <c:pt idx="440">
                  <c:v>-1.1838942307692308</c:v>
                </c:pt>
                <c:pt idx="441">
                  <c:v>-1.171875</c:v>
                </c:pt>
                <c:pt idx="442">
                  <c:v>-1.1598557692307692</c:v>
                </c:pt>
                <c:pt idx="443">
                  <c:v>-1.1478365384615383</c:v>
                </c:pt>
                <c:pt idx="444">
                  <c:v>-1.1358173076923077</c:v>
                </c:pt>
                <c:pt idx="445">
                  <c:v>-1.1237980769230769</c:v>
                </c:pt>
                <c:pt idx="446">
                  <c:v>-1.111778846153846</c:v>
                </c:pt>
                <c:pt idx="447">
                  <c:v>-1.0997596153846154</c:v>
                </c:pt>
                <c:pt idx="448">
                  <c:v>-1.0877403846153846</c:v>
                </c:pt>
                <c:pt idx="449">
                  <c:v>-1.0697115384615385</c:v>
                </c:pt>
                <c:pt idx="450">
                  <c:v>-1.0576923076923077</c:v>
                </c:pt>
                <c:pt idx="451">
                  <c:v>-1.0456730769230769</c:v>
                </c:pt>
                <c:pt idx="452">
                  <c:v>-1.0276442307692308</c:v>
                </c:pt>
                <c:pt idx="453">
                  <c:v>-1.015625</c:v>
                </c:pt>
                <c:pt idx="454">
                  <c:v>-1.0036057692307694</c:v>
                </c:pt>
                <c:pt idx="455">
                  <c:v>-0.9855769230769231</c:v>
                </c:pt>
                <c:pt idx="456">
                  <c:v>-0.9735576923076923</c:v>
                </c:pt>
                <c:pt idx="457">
                  <c:v>-0.955528846153846</c:v>
                </c:pt>
                <c:pt idx="458">
                  <c:v>-0.9435096153846154</c:v>
                </c:pt>
                <c:pt idx="459">
                  <c:v>-0.9314903846153846</c:v>
                </c:pt>
                <c:pt idx="460">
                  <c:v>-0.9134615384615385</c:v>
                </c:pt>
                <c:pt idx="461">
                  <c:v>-0.8954326923076923</c:v>
                </c:pt>
                <c:pt idx="462">
                  <c:v>-0.8834134615384616</c:v>
                </c:pt>
                <c:pt idx="463">
                  <c:v>-0.8653846153846154</c:v>
                </c:pt>
                <c:pt idx="464">
                  <c:v>-0.8533653846153846</c:v>
                </c:pt>
                <c:pt idx="465">
                  <c:v>-0.8353365384615385</c:v>
                </c:pt>
                <c:pt idx="466">
                  <c:v>-0.8173076923076923</c:v>
                </c:pt>
                <c:pt idx="467">
                  <c:v>-0.8052884615384615</c:v>
                </c:pt>
                <c:pt idx="468">
                  <c:v>-0.7872596153846154</c:v>
                </c:pt>
                <c:pt idx="469">
                  <c:v>-0.7692307692307692</c:v>
                </c:pt>
                <c:pt idx="470">
                  <c:v>-0.7572115384615384</c:v>
                </c:pt>
                <c:pt idx="471">
                  <c:v>-0.7391826923076923</c:v>
                </c:pt>
                <c:pt idx="472">
                  <c:v>-0.7211538461538461</c:v>
                </c:pt>
                <c:pt idx="473">
                  <c:v>-0.703125</c:v>
                </c:pt>
                <c:pt idx="474">
                  <c:v>-0.6911057692307692</c:v>
                </c:pt>
                <c:pt idx="475">
                  <c:v>-0.6730769230769231</c:v>
                </c:pt>
                <c:pt idx="476">
                  <c:v>-0.6550480769230769</c:v>
                </c:pt>
                <c:pt idx="477">
                  <c:v>-0.6370192307692308</c:v>
                </c:pt>
                <c:pt idx="478">
                  <c:v>-0.6189903846153846</c:v>
                </c:pt>
                <c:pt idx="479">
                  <c:v>-0.6009615384615384</c:v>
                </c:pt>
                <c:pt idx="480">
                  <c:v>-0.5829326923076923</c:v>
                </c:pt>
                <c:pt idx="481">
                  <c:v>-0.5709134615384615</c:v>
                </c:pt>
                <c:pt idx="482">
                  <c:v>-0.5528846153846154</c:v>
                </c:pt>
                <c:pt idx="483">
                  <c:v>-0.5348557692307693</c:v>
                </c:pt>
                <c:pt idx="484">
                  <c:v>-0.5168269230769231</c:v>
                </c:pt>
                <c:pt idx="485">
                  <c:v>-0.49879807692307687</c:v>
                </c:pt>
                <c:pt idx="486">
                  <c:v>-0.48076923076923084</c:v>
                </c:pt>
                <c:pt idx="487">
                  <c:v>-0.46274038461538464</c:v>
                </c:pt>
                <c:pt idx="488">
                  <c:v>-0.44471153846153844</c:v>
                </c:pt>
                <c:pt idx="489">
                  <c:v>-0.4266826923076923</c:v>
                </c:pt>
                <c:pt idx="490">
                  <c:v>-0.40865384615384615</c:v>
                </c:pt>
                <c:pt idx="491">
                  <c:v>-0.390625</c:v>
                </c:pt>
                <c:pt idx="492">
                  <c:v>-0.37259615384615385</c:v>
                </c:pt>
                <c:pt idx="493">
                  <c:v>-0.3545673076923077</c:v>
                </c:pt>
                <c:pt idx="494">
                  <c:v>-0.33653846153846156</c:v>
                </c:pt>
                <c:pt idx="495">
                  <c:v>-0.3185096153846154</c:v>
                </c:pt>
                <c:pt idx="496">
                  <c:v>-0.29447115384615385</c:v>
                </c:pt>
                <c:pt idx="497">
                  <c:v>-0.2764423076923077</c:v>
                </c:pt>
                <c:pt idx="498">
                  <c:v>-0.25841346153846156</c:v>
                </c:pt>
                <c:pt idx="499">
                  <c:v>-0.24038461538461542</c:v>
                </c:pt>
                <c:pt idx="500">
                  <c:v>-0.22235576923076922</c:v>
                </c:pt>
                <c:pt idx="501">
                  <c:v>-0.20432692307692307</c:v>
                </c:pt>
                <c:pt idx="502">
                  <c:v>-0.18629807692307693</c:v>
                </c:pt>
                <c:pt idx="503">
                  <c:v>-0.16826923076923078</c:v>
                </c:pt>
                <c:pt idx="504">
                  <c:v>-0.1502403846153846</c:v>
                </c:pt>
                <c:pt idx="505">
                  <c:v>-0.12620192307692307</c:v>
                </c:pt>
                <c:pt idx="506">
                  <c:v>-0.10817307692307693</c:v>
                </c:pt>
                <c:pt idx="507">
                  <c:v>-0.09014423076923077</c:v>
                </c:pt>
                <c:pt idx="508">
                  <c:v>-0.07211538461538462</c:v>
                </c:pt>
                <c:pt idx="509">
                  <c:v>-0.054086538461538464</c:v>
                </c:pt>
                <c:pt idx="510">
                  <c:v>-0.03605769230769231</c:v>
                </c:pt>
                <c:pt idx="511">
                  <c:v>-0.018028846153846156</c:v>
                </c:pt>
                <c:pt idx="5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Feuil1!$P$8</c:f>
              <c:strCache>
                <c:ptCount val="1"/>
                <c:pt idx="0">
                  <c:v>Positionnement lent t=0,488mS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Feuil1!$A$12:$A$524</c:f>
              <c:numCache>
                <c:ptCount val="513"/>
                <c:pt idx="0">
                  <c:v>0</c:v>
                </c:pt>
                <c:pt idx="1">
                  <c:v>0.703125</c:v>
                </c:pt>
                <c:pt idx="2">
                  <c:v>1.40625</c:v>
                </c:pt>
                <c:pt idx="3">
                  <c:v>2.109375</c:v>
                </c:pt>
                <c:pt idx="4">
                  <c:v>2.8125</c:v>
                </c:pt>
                <c:pt idx="5">
                  <c:v>3.515625</c:v>
                </c:pt>
                <c:pt idx="6">
                  <c:v>4.21875</c:v>
                </c:pt>
                <c:pt idx="7">
                  <c:v>4.921875</c:v>
                </c:pt>
                <c:pt idx="8">
                  <c:v>5.625</c:v>
                </c:pt>
                <c:pt idx="9">
                  <c:v>6.328125</c:v>
                </c:pt>
                <c:pt idx="10">
                  <c:v>7.03125</c:v>
                </c:pt>
                <c:pt idx="11">
                  <c:v>7.734375</c:v>
                </c:pt>
                <c:pt idx="12">
                  <c:v>8.4375</c:v>
                </c:pt>
                <c:pt idx="13">
                  <c:v>9.140625</c:v>
                </c:pt>
                <c:pt idx="14">
                  <c:v>9.84375</c:v>
                </c:pt>
                <c:pt idx="15">
                  <c:v>10.546875</c:v>
                </c:pt>
                <c:pt idx="16">
                  <c:v>11.25</c:v>
                </c:pt>
                <c:pt idx="17">
                  <c:v>11.953125</c:v>
                </c:pt>
                <c:pt idx="18">
                  <c:v>12.65625</c:v>
                </c:pt>
                <c:pt idx="19">
                  <c:v>13.359375</c:v>
                </c:pt>
                <c:pt idx="20">
                  <c:v>14.0625</c:v>
                </c:pt>
                <c:pt idx="21">
                  <c:v>14.765625</c:v>
                </c:pt>
                <c:pt idx="22">
                  <c:v>15.46875</c:v>
                </c:pt>
                <c:pt idx="23">
                  <c:v>16.171875</c:v>
                </c:pt>
                <c:pt idx="24">
                  <c:v>16.875</c:v>
                </c:pt>
                <c:pt idx="25">
                  <c:v>17.578125</c:v>
                </c:pt>
                <c:pt idx="26">
                  <c:v>18.28125</c:v>
                </c:pt>
                <c:pt idx="27">
                  <c:v>18.984375</c:v>
                </c:pt>
                <c:pt idx="28">
                  <c:v>19.6875</c:v>
                </c:pt>
                <c:pt idx="29">
                  <c:v>20.390625</c:v>
                </c:pt>
                <c:pt idx="30">
                  <c:v>21.09375</c:v>
                </c:pt>
                <c:pt idx="31">
                  <c:v>21.796875</c:v>
                </c:pt>
                <c:pt idx="32">
                  <c:v>22.5</c:v>
                </c:pt>
                <c:pt idx="33">
                  <c:v>23.203125</c:v>
                </c:pt>
                <c:pt idx="34">
                  <c:v>23.90625</c:v>
                </c:pt>
                <c:pt idx="35">
                  <c:v>24.609375</c:v>
                </c:pt>
                <c:pt idx="36">
                  <c:v>25.3125</c:v>
                </c:pt>
                <c:pt idx="37">
                  <c:v>26.015625</c:v>
                </c:pt>
                <c:pt idx="38">
                  <c:v>26.71875</c:v>
                </c:pt>
                <c:pt idx="39">
                  <c:v>27.421875</c:v>
                </c:pt>
                <c:pt idx="40">
                  <c:v>28.125</c:v>
                </c:pt>
                <c:pt idx="41">
                  <c:v>28.828125</c:v>
                </c:pt>
                <c:pt idx="42">
                  <c:v>29.53125</c:v>
                </c:pt>
                <c:pt idx="43">
                  <c:v>30.234375</c:v>
                </c:pt>
                <c:pt idx="44">
                  <c:v>30.9375</c:v>
                </c:pt>
                <c:pt idx="45">
                  <c:v>31.640625</c:v>
                </c:pt>
                <c:pt idx="46">
                  <c:v>32.34375</c:v>
                </c:pt>
                <c:pt idx="47">
                  <c:v>33.046875</c:v>
                </c:pt>
                <c:pt idx="48">
                  <c:v>33.75</c:v>
                </c:pt>
                <c:pt idx="49">
                  <c:v>34.453125</c:v>
                </c:pt>
                <c:pt idx="50">
                  <c:v>35.15625</c:v>
                </c:pt>
                <c:pt idx="51">
                  <c:v>35.859375</c:v>
                </c:pt>
                <c:pt idx="52">
                  <c:v>36.5625</c:v>
                </c:pt>
                <c:pt idx="53">
                  <c:v>37.265625</c:v>
                </c:pt>
                <c:pt idx="54">
                  <c:v>37.96875</c:v>
                </c:pt>
                <c:pt idx="55">
                  <c:v>38.671875</c:v>
                </c:pt>
                <c:pt idx="56">
                  <c:v>39.375</c:v>
                </c:pt>
                <c:pt idx="57">
                  <c:v>40.078125</c:v>
                </c:pt>
                <c:pt idx="58">
                  <c:v>40.78125</c:v>
                </c:pt>
                <c:pt idx="59">
                  <c:v>41.484375</c:v>
                </c:pt>
                <c:pt idx="60">
                  <c:v>42.1875</c:v>
                </c:pt>
                <c:pt idx="61">
                  <c:v>42.890625</c:v>
                </c:pt>
                <c:pt idx="62">
                  <c:v>43.59375</c:v>
                </c:pt>
                <c:pt idx="63">
                  <c:v>44.296875</c:v>
                </c:pt>
                <c:pt idx="64">
                  <c:v>45</c:v>
                </c:pt>
                <c:pt idx="65">
                  <c:v>45.703125</c:v>
                </c:pt>
                <c:pt idx="66">
                  <c:v>46.40625</c:v>
                </c:pt>
                <c:pt idx="67">
                  <c:v>47.109375</c:v>
                </c:pt>
                <c:pt idx="68">
                  <c:v>47.8125</c:v>
                </c:pt>
                <c:pt idx="69">
                  <c:v>48.515625</c:v>
                </c:pt>
                <c:pt idx="70">
                  <c:v>49.21875</c:v>
                </c:pt>
                <c:pt idx="71">
                  <c:v>49.921875</c:v>
                </c:pt>
                <c:pt idx="72">
                  <c:v>50.625</c:v>
                </c:pt>
                <c:pt idx="73">
                  <c:v>51.328125</c:v>
                </c:pt>
                <c:pt idx="74">
                  <c:v>52.03125</c:v>
                </c:pt>
                <c:pt idx="75">
                  <c:v>52.734375</c:v>
                </c:pt>
                <c:pt idx="76">
                  <c:v>53.4375</c:v>
                </c:pt>
                <c:pt idx="77">
                  <c:v>54.140625</c:v>
                </c:pt>
                <c:pt idx="78">
                  <c:v>54.84375</c:v>
                </c:pt>
                <c:pt idx="79">
                  <c:v>55.546875</c:v>
                </c:pt>
                <c:pt idx="80">
                  <c:v>56.25</c:v>
                </c:pt>
                <c:pt idx="81">
                  <c:v>56.953125</c:v>
                </c:pt>
                <c:pt idx="82">
                  <c:v>57.65625</c:v>
                </c:pt>
                <c:pt idx="83">
                  <c:v>58.359375</c:v>
                </c:pt>
                <c:pt idx="84">
                  <c:v>59.0625</c:v>
                </c:pt>
                <c:pt idx="85">
                  <c:v>59.765625</c:v>
                </c:pt>
                <c:pt idx="86">
                  <c:v>60.46875</c:v>
                </c:pt>
                <c:pt idx="87">
                  <c:v>61.171875</c:v>
                </c:pt>
                <c:pt idx="88">
                  <c:v>61.875</c:v>
                </c:pt>
                <c:pt idx="89">
                  <c:v>62.578125</c:v>
                </c:pt>
                <c:pt idx="90">
                  <c:v>63.28125</c:v>
                </c:pt>
                <c:pt idx="91">
                  <c:v>63.984375</c:v>
                </c:pt>
                <c:pt idx="92">
                  <c:v>64.6875</c:v>
                </c:pt>
                <c:pt idx="93">
                  <c:v>65.390625</c:v>
                </c:pt>
                <c:pt idx="94">
                  <c:v>66.09375</c:v>
                </c:pt>
                <c:pt idx="95">
                  <c:v>66.796875</c:v>
                </c:pt>
                <c:pt idx="96">
                  <c:v>67.5</c:v>
                </c:pt>
                <c:pt idx="97">
                  <c:v>68.203125</c:v>
                </c:pt>
                <c:pt idx="98">
                  <c:v>68.90625</c:v>
                </c:pt>
                <c:pt idx="99">
                  <c:v>69.609375</c:v>
                </c:pt>
                <c:pt idx="100">
                  <c:v>70.3125</c:v>
                </c:pt>
                <c:pt idx="101">
                  <c:v>71.015625</c:v>
                </c:pt>
                <c:pt idx="102">
                  <c:v>71.71875</c:v>
                </c:pt>
                <c:pt idx="103">
                  <c:v>72.421875</c:v>
                </c:pt>
                <c:pt idx="104">
                  <c:v>73.125</c:v>
                </c:pt>
                <c:pt idx="105">
                  <c:v>73.828125</c:v>
                </c:pt>
                <c:pt idx="106">
                  <c:v>74.53125</c:v>
                </c:pt>
                <c:pt idx="107">
                  <c:v>75.234375</c:v>
                </c:pt>
                <c:pt idx="108">
                  <c:v>75.9375</c:v>
                </c:pt>
                <c:pt idx="109">
                  <c:v>76.640625</c:v>
                </c:pt>
                <c:pt idx="110">
                  <c:v>77.34375</c:v>
                </c:pt>
                <c:pt idx="111">
                  <c:v>78.046875</c:v>
                </c:pt>
                <c:pt idx="112">
                  <c:v>78.75</c:v>
                </c:pt>
                <c:pt idx="113">
                  <c:v>79.453125</c:v>
                </c:pt>
                <c:pt idx="114">
                  <c:v>80.15625</c:v>
                </c:pt>
                <c:pt idx="115">
                  <c:v>80.859375</c:v>
                </c:pt>
                <c:pt idx="116">
                  <c:v>81.5625</c:v>
                </c:pt>
                <c:pt idx="117">
                  <c:v>82.265625</c:v>
                </c:pt>
                <c:pt idx="118">
                  <c:v>82.96875</c:v>
                </c:pt>
                <c:pt idx="119">
                  <c:v>83.671875</c:v>
                </c:pt>
                <c:pt idx="120">
                  <c:v>84.375</c:v>
                </c:pt>
                <c:pt idx="121">
                  <c:v>85.078125</c:v>
                </c:pt>
                <c:pt idx="122">
                  <c:v>85.78125</c:v>
                </c:pt>
                <c:pt idx="123">
                  <c:v>86.484375</c:v>
                </c:pt>
                <c:pt idx="124">
                  <c:v>87.1875</c:v>
                </c:pt>
                <c:pt idx="125">
                  <c:v>87.890625</c:v>
                </c:pt>
                <c:pt idx="126">
                  <c:v>88.59375</c:v>
                </c:pt>
                <c:pt idx="127">
                  <c:v>89.296875</c:v>
                </c:pt>
                <c:pt idx="128">
                  <c:v>90</c:v>
                </c:pt>
                <c:pt idx="129">
                  <c:v>90.703125</c:v>
                </c:pt>
                <c:pt idx="130">
                  <c:v>91.40625</c:v>
                </c:pt>
                <c:pt idx="131">
                  <c:v>92.109375</c:v>
                </c:pt>
                <c:pt idx="132">
                  <c:v>92.8125</c:v>
                </c:pt>
                <c:pt idx="133">
                  <c:v>93.515625</c:v>
                </c:pt>
                <c:pt idx="134">
                  <c:v>94.21875</c:v>
                </c:pt>
                <c:pt idx="135">
                  <c:v>94.921875</c:v>
                </c:pt>
                <c:pt idx="136">
                  <c:v>95.625</c:v>
                </c:pt>
                <c:pt idx="137">
                  <c:v>96.328125</c:v>
                </c:pt>
                <c:pt idx="138">
                  <c:v>97.03125</c:v>
                </c:pt>
                <c:pt idx="139">
                  <c:v>97.734375</c:v>
                </c:pt>
                <c:pt idx="140">
                  <c:v>98.4375</c:v>
                </c:pt>
                <c:pt idx="141">
                  <c:v>99.140625</c:v>
                </c:pt>
                <c:pt idx="142">
                  <c:v>99.84375</c:v>
                </c:pt>
                <c:pt idx="143">
                  <c:v>100.546875</c:v>
                </c:pt>
                <c:pt idx="144">
                  <c:v>101.25</c:v>
                </c:pt>
                <c:pt idx="145">
                  <c:v>101.953125</c:v>
                </c:pt>
                <c:pt idx="146">
                  <c:v>102.65625</c:v>
                </c:pt>
                <c:pt idx="147">
                  <c:v>103.359375</c:v>
                </c:pt>
                <c:pt idx="148">
                  <c:v>104.0625</c:v>
                </c:pt>
                <c:pt idx="149">
                  <c:v>104.765625</c:v>
                </c:pt>
                <c:pt idx="150">
                  <c:v>105.46875</c:v>
                </c:pt>
                <c:pt idx="151">
                  <c:v>106.171875</c:v>
                </c:pt>
                <c:pt idx="152">
                  <c:v>106.875</c:v>
                </c:pt>
                <c:pt idx="153">
                  <c:v>107.578125</c:v>
                </c:pt>
                <c:pt idx="154">
                  <c:v>108.28125</c:v>
                </c:pt>
                <c:pt idx="155">
                  <c:v>108.984375</c:v>
                </c:pt>
                <c:pt idx="156">
                  <c:v>109.6875</c:v>
                </c:pt>
                <c:pt idx="157">
                  <c:v>110.390625</c:v>
                </c:pt>
                <c:pt idx="158">
                  <c:v>111.09375</c:v>
                </c:pt>
                <c:pt idx="159">
                  <c:v>111.796875</c:v>
                </c:pt>
                <c:pt idx="160">
                  <c:v>112.5</c:v>
                </c:pt>
                <c:pt idx="161">
                  <c:v>113.203125</c:v>
                </c:pt>
                <c:pt idx="162">
                  <c:v>113.90625</c:v>
                </c:pt>
                <c:pt idx="163">
                  <c:v>114.609375</c:v>
                </c:pt>
                <c:pt idx="164">
                  <c:v>115.3125</c:v>
                </c:pt>
                <c:pt idx="165">
                  <c:v>116.015625</c:v>
                </c:pt>
                <c:pt idx="166">
                  <c:v>116.71875</c:v>
                </c:pt>
                <c:pt idx="167">
                  <c:v>117.421875</c:v>
                </c:pt>
                <c:pt idx="168">
                  <c:v>118.125</c:v>
                </c:pt>
                <c:pt idx="169">
                  <c:v>118.828125</c:v>
                </c:pt>
                <c:pt idx="170">
                  <c:v>119.53125</c:v>
                </c:pt>
                <c:pt idx="171">
                  <c:v>120.234375</c:v>
                </c:pt>
                <c:pt idx="172">
                  <c:v>120.9375</c:v>
                </c:pt>
                <c:pt idx="173">
                  <c:v>121.640625</c:v>
                </c:pt>
                <c:pt idx="174">
                  <c:v>122.34375</c:v>
                </c:pt>
                <c:pt idx="175">
                  <c:v>123.046875</c:v>
                </c:pt>
                <c:pt idx="176">
                  <c:v>123.75</c:v>
                </c:pt>
                <c:pt idx="177">
                  <c:v>124.453125</c:v>
                </c:pt>
                <c:pt idx="178">
                  <c:v>125.15625</c:v>
                </c:pt>
                <c:pt idx="179">
                  <c:v>125.859375</c:v>
                </c:pt>
                <c:pt idx="180">
                  <c:v>126.5625</c:v>
                </c:pt>
                <c:pt idx="181">
                  <c:v>127.265625</c:v>
                </c:pt>
                <c:pt idx="182">
                  <c:v>127.96875</c:v>
                </c:pt>
                <c:pt idx="183">
                  <c:v>128.671875</c:v>
                </c:pt>
                <c:pt idx="184">
                  <c:v>129.375</c:v>
                </c:pt>
                <c:pt idx="185">
                  <c:v>130.078125</c:v>
                </c:pt>
                <c:pt idx="186">
                  <c:v>130.78125</c:v>
                </c:pt>
                <c:pt idx="187">
                  <c:v>131.484375</c:v>
                </c:pt>
                <c:pt idx="188">
                  <c:v>132.1875</c:v>
                </c:pt>
                <c:pt idx="189">
                  <c:v>132.890625</c:v>
                </c:pt>
                <c:pt idx="190">
                  <c:v>133.59375</c:v>
                </c:pt>
                <c:pt idx="191">
                  <c:v>134.296875</c:v>
                </c:pt>
                <c:pt idx="192">
                  <c:v>135</c:v>
                </c:pt>
                <c:pt idx="193">
                  <c:v>135.703125</c:v>
                </c:pt>
                <c:pt idx="194">
                  <c:v>136.40625</c:v>
                </c:pt>
                <c:pt idx="195">
                  <c:v>137.109375</c:v>
                </c:pt>
                <c:pt idx="196">
                  <c:v>137.8125</c:v>
                </c:pt>
                <c:pt idx="197">
                  <c:v>138.515625</c:v>
                </c:pt>
                <c:pt idx="198">
                  <c:v>139.21875</c:v>
                </c:pt>
                <c:pt idx="199">
                  <c:v>139.921875</c:v>
                </c:pt>
                <c:pt idx="200">
                  <c:v>140.625</c:v>
                </c:pt>
                <c:pt idx="201">
                  <c:v>141.328125</c:v>
                </c:pt>
                <c:pt idx="202">
                  <c:v>142.03125</c:v>
                </c:pt>
                <c:pt idx="203">
                  <c:v>142.734375</c:v>
                </c:pt>
                <c:pt idx="204">
                  <c:v>143.4375</c:v>
                </c:pt>
                <c:pt idx="205">
                  <c:v>144.140625</c:v>
                </c:pt>
                <c:pt idx="206">
                  <c:v>144.84375</c:v>
                </c:pt>
                <c:pt idx="207">
                  <c:v>145.546875</c:v>
                </c:pt>
                <c:pt idx="208">
                  <c:v>146.25</c:v>
                </c:pt>
                <c:pt idx="209">
                  <c:v>146.953125</c:v>
                </c:pt>
                <c:pt idx="210">
                  <c:v>147.65625</c:v>
                </c:pt>
                <c:pt idx="211">
                  <c:v>148.359375</c:v>
                </c:pt>
                <c:pt idx="212">
                  <c:v>149.0625</c:v>
                </c:pt>
                <c:pt idx="213">
                  <c:v>149.765625</c:v>
                </c:pt>
                <c:pt idx="214">
                  <c:v>150.46875</c:v>
                </c:pt>
                <c:pt idx="215">
                  <c:v>151.171875</c:v>
                </c:pt>
                <c:pt idx="216">
                  <c:v>151.875</c:v>
                </c:pt>
                <c:pt idx="217">
                  <c:v>152.578125</c:v>
                </c:pt>
                <c:pt idx="218">
                  <c:v>153.28125</c:v>
                </c:pt>
                <c:pt idx="219">
                  <c:v>153.984375</c:v>
                </c:pt>
                <c:pt idx="220">
                  <c:v>154.6875</c:v>
                </c:pt>
                <c:pt idx="221">
                  <c:v>155.390625</c:v>
                </c:pt>
                <c:pt idx="222">
                  <c:v>156.09375</c:v>
                </c:pt>
                <c:pt idx="223">
                  <c:v>156.796875</c:v>
                </c:pt>
                <c:pt idx="224">
                  <c:v>157.5</c:v>
                </c:pt>
                <c:pt idx="225">
                  <c:v>158.203125</c:v>
                </c:pt>
                <c:pt idx="226">
                  <c:v>158.90625</c:v>
                </c:pt>
                <c:pt idx="227">
                  <c:v>159.609375</c:v>
                </c:pt>
                <c:pt idx="228">
                  <c:v>160.3125</c:v>
                </c:pt>
                <c:pt idx="229">
                  <c:v>161.015625</c:v>
                </c:pt>
                <c:pt idx="230">
                  <c:v>161.71875</c:v>
                </c:pt>
                <c:pt idx="231">
                  <c:v>162.421875</c:v>
                </c:pt>
                <c:pt idx="232">
                  <c:v>163.125</c:v>
                </c:pt>
                <c:pt idx="233">
                  <c:v>163.828125</c:v>
                </c:pt>
                <c:pt idx="234">
                  <c:v>164.53125</c:v>
                </c:pt>
                <c:pt idx="235">
                  <c:v>165.234375</c:v>
                </c:pt>
                <c:pt idx="236">
                  <c:v>165.9375</c:v>
                </c:pt>
                <c:pt idx="237">
                  <c:v>166.640625</c:v>
                </c:pt>
                <c:pt idx="238">
                  <c:v>167.34375</c:v>
                </c:pt>
                <c:pt idx="239">
                  <c:v>168.046875</c:v>
                </c:pt>
                <c:pt idx="240">
                  <c:v>168.75</c:v>
                </c:pt>
                <c:pt idx="241">
                  <c:v>169.453125</c:v>
                </c:pt>
                <c:pt idx="242">
                  <c:v>170.15625</c:v>
                </c:pt>
                <c:pt idx="243">
                  <c:v>170.859375</c:v>
                </c:pt>
                <c:pt idx="244">
                  <c:v>171.5625</c:v>
                </c:pt>
                <c:pt idx="245">
                  <c:v>172.265625</c:v>
                </c:pt>
                <c:pt idx="246">
                  <c:v>172.96875</c:v>
                </c:pt>
                <c:pt idx="247">
                  <c:v>173.671875</c:v>
                </c:pt>
                <c:pt idx="248">
                  <c:v>174.375</c:v>
                </c:pt>
                <c:pt idx="249">
                  <c:v>175.078125</c:v>
                </c:pt>
                <c:pt idx="250">
                  <c:v>175.78125</c:v>
                </c:pt>
                <c:pt idx="251">
                  <c:v>176.484375</c:v>
                </c:pt>
                <c:pt idx="252">
                  <c:v>177.1875</c:v>
                </c:pt>
                <c:pt idx="253">
                  <c:v>177.890625</c:v>
                </c:pt>
                <c:pt idx="254">
                  <c:v>178.59375</c:v>
                </c:pt>
                <c:pt idx="255">
                  <c:v>179.296875</c:v>
                </c:pt>
                <c:pt idx="256">
                  <c:v>180</c:v>
                </c:pt>
                <c:pt idx="257">
                  <c:v>180.703125</c:v>
                </c:pt>
                <c:pt idx="258">
                  <c:v>181.40625</c:v>
                </c:pt>
                <c:pt idx="259">
                  <c:v>182.109375</c:v>
                </c:pt>
                <c:pt idx="260">
                  <c:v>182.8125</c:v>
                </c:pt>
                <c:pt idx="261">
                  <c:v>183.515625</c:v>
                </c:pt>
                <c:pt idx="262">
                  <c:v>184.21875</c:v>
                </c:pt>
                <c:pt idx="263">
                  <c:v>184.921875</c:v>
                </c:pt>
                <c:pt idx="264">
                  <c:v>185.625</c:v>
                </c:pt>
                <c:pt idx="265">
                  <c:v>186.328125</c:v>
                </c:pt>
                <c:pt idx="266">
                  <c:v>187.03125</c:v>
                </c:pt>
                <c:pt idx="267">
                  <c:v>187.734375</c:v>
                </c:pt>
                <c:pt idx="268">
                  <c:v>188.4375</c:v>
                </c:pt>
                <c:pt idx="269">
                  <c:v>189.140625</c:v>
                </c:pt>
                <c:pt idx="270">
                  <c:v>189.84375</c:v>
                </c:pt>
                <c:pt idx="271">
                  <c:v>190.546875</c:v>
                </c:pt>
                <c:pt idx="272">
                  <c:v>191.25</c:v>
                </c:pt>
                <c:pt idx="273">
                  <c:v>191.953125</c:v>
                </c:pt>
                <c:pt idx="274">
                  <c:v>192.65625</c:v>
                </c:pt>
                <c:pt idx="275">
                  <c:v>193.359375</c:v>
                </c:pt>
                <c:pt idx="276">
                  <c:v>194.0625</c:v>
                </c:pt>
                <c:pt idx="277">
                  <c:v>194.765625</c:v>
                </c:pt>
                <c:pt idx="278">
                  <c:v>195.46875</c:v>
                </c:pt>
                <c:pt idx="279">
                  <c:v>196.171875</c:v>
                </c:pt>
                <c:pt idx="280">
                  <c:v>196.875</c:v>
                </c:pt>
                <c:pt idx="281">
                  <c:v>197.578125</c:v>
                </c:pt>
                <c:pt idx="282">
                  <c:v>198.28125</c:v>
                </c:pt>
                <c:pt idx="283">
                  <c:v>198.984375</c:v>
                </c:pt>
                <c:pt idx="284">
                  <c:v>199.6875</c:v>
                </c:pt>
                <c:pt idx="285">
                  <c:v>200.390625</c:v>
                </c:pt>
                <c:pt idx="286">
                  <c:v>201.09375</c:v>
                </c:pt>
                <c:pt idx="287">
                  <c:v>201.796875</c:v>
                </c:pt>
                <c:pt idx="288">
                  <c:v>202.5</c:v>
                </c:pt>
                <c:pt idx="289">
                  <c:v>203.203125</c:v>
                </c:pt>
                <c:pt idx="290">
                  <c:v>203.90625</c:v>
                </c:pt>
                <c:pt idx="291">
                  <c:v>204.609375</c:v>
                </c:pt>
                <c:pt idx="292">
                  <c:v>205.3125</c:v>
                </c:pt>
                <c:pt idx="293">
                  <c:v>206.015625</c:v>
                </c:pt>
                <c:pt idx="294">
                  <c:v>206.71875</c:v>
                </c:pt>
                <c:pt idx="295">
                  <c:v>207.421875</c:v>
                </c:pt>
                <c:pt idx="296">
                  <c:v>208.125</c:v>
                </c:pt>
                <c:pt idx="297">
                  <c:v>208.828125</c:v>
                </c:pt>
                <c:pt idx="298">
                  <c:v>209.53125</c:v>
                </c:pt>
                <c:pt idx="299">
                  <c:v>210.234375</c:v>
                </c:pt>
                <c:pt idx="300">
                  <c:v>210.9375</c:v>
                </c:pt>
                <c:pt idx="301">
                  <c:v>211.640625</c:v>
                </c:pt>
                <c:pt idx="302">
                  <c:v>212.34375</c:v>
                </c:pt>
                <c:pt idx="303">
                  <c:v>213.046875</c:v>
                </c:pt>
                <c:pt idx="304">
                  <c:v>213.75</c:v>
                </c:pt>
                <c:pt idx="305">
                  <c:v>214.453125</c:v>
                </c:pt>
                <c:pt idx="306">
                  <c:v>215.15625</c:v>
                </c:pt>
                <c:pt idx="307">
                  <c:v>215.859375</c:v>
                </c:pt>
                <c:pt idx="308">
                  <c:v>216.5625</c:v>
                </c:pt>
                <c:pt idx="309">
                  <c:v>217.265625</c:v>
                </c:pt>
                <c:pt idx="310">
                  <c:v>217.96875</c:v>
                </c:pt>
                <c:pt idx="311">
                  <c:v>218.671875</c:v>
                </c:pt>
                <c:pt idx="312">
                  <c:v>219.375</c:v>
                </c:pt>
                <c:pt idx="313">
                  <c:v>220.078125</c:v>
                </c:pt>
                <c:pt idx="314">
                  <c:v>220.78125</c:v>
                </c:pt>
                <c:pt idx="315">
                  <c:v>221.484375</c:v>
                </c:pt>
                <c:pt idx="316">
                  <c:v>222.1875</c:v>
                </c:pt>
                <c:pt idx="317">
                  <c:v>222.890625</c:v>
                </c:pt>
                <c:pt idx="318">
                  <c:v>223.59375</c:v>
                </c:pt>
                <c:pt idx="319">
                  <c:v>224.296875</c:v>
                </c:pt>
                <c:pt idx="320">
                  <c:v>225</c:v>
                </c:pt>
                <c:pt idx="321">
                  <c:v>225.703125</c:v>
                </c:pt>
                <c:pt idx="322">
                  <c:v>226.40625</c:v>
                </c:pt>
                <c:pt idx="323">
                  <c:v>227.109375</c:v>
                </c:pt>
                <c:pt idx="324">
                  <c:v>227.8125</c:v>
                </c:pt>
                <c:pt idx="325">
                  <c:v>228.515625</c:v>
                </c:pt>
                <c:pt idx="326">
                  <c:v>229.21875</c:v>
                </c:pt>
                <c:pt idx="327">
                  <c:v>229.921875</c:v>
                </c:pt>
                <c:pt idx="328">
                  <c:v>230.625</c:v>
                </c:pt>
                <c:pt idx="329">
                  <c:v>231.328125</c:v>
                </c:pt>
                <c:pt idx="330">
                  <c:v>232.03125</c:v>
                </c:pt>
                <c:pt idx="331">
                  <c:v>232.734375</c:v>
                </c:pt>
                <c:pt idx="332">
                  <c:v>233.4375</c:v>
                </c:pt>
                <c:pt idx="333">
                  <c:v>234.140625</c:v>
                </c:pt>
                <c:pt idx="334">
                  <c:v>234.84375</c:v>
                </c:pt>
                <c:pt idx="335">
                  <c:v>235.546875</c:v>
                </c:pt>
                <c:pt idx="336">
                  <c:v>236.25</c:v>
                </c:pt>
                <c:pt idx="337">
                  <c:v>236.953125</c:v>
                </c:pt>
                <c:pt idx="338">
                  <c:v>237.65625</c:v>
                </c:pt>
                <c:pt idx="339">
                  <c:v>238.359375</c:v>
                </c:pt>
                <c:pt idx="340">
                  <c:v>239.0625</c:v>
                </c:pt>
                <c:pt idx="341">
                  <c:v>239.765625</c:v>
                </c:pt>
                <c:pt idx="342">
                  <c:v>240.46875</c:v>
                </c:pt>
                <c:pt idx="343">
                  <c:v>241.171875</c:v>
                </c:pt>
                <c:pt idx="344">
                  <c:v>241.875</c:v>
                </c:pt>
                <c:pt idx="345">
                  <c:v>242.578125</c:v>
                </c:pt>
                <c:pt idx="346">
                  <c:v>243.28125</c:v>
                </c:pt>
                <c:pt idx="347">
                  <c:v>243.984375</c:v>
                </c:pt>
                <c:pt idx="348">
                  <c:v>244.6875</c:v>
                </c:pt>
                <c:pt idx="349">
                  <c:v>245.390625</c:v>
                </c:pt>
                <c:pt idx="350">
                  <c:v>246.09375</c:v>
                </c:pt>
                <c:pt idx="351">
                  <c:v>246.796875</c:v>
                </c:pt>
                <c:pt idx="352">
                  <c:v>247.5</c:v>
                </c:pt>
                <c:pt idx="353">
                  <c:v>248.203125</c:v>
                </c:pt>
                <c:pt idx="354">
                  <c:v>248.90625</c:v>
                </c:pt>
                <c:pt idx="355">
                  <c:v>249.609375</c:v>
                </c:pt>
                <c:pt idx="356">
                  <c:v>250.3125</c:v>
                </c:pt>
                <c:pt idx="357">
                  <c:v>251.015625</c:v>
                </c:pt>
                <c:pt idx="358">
                  <c:v>251.71875</c:v>
                </c:pt>
                <c:pt idx="359">
                  <c:v>252.421875</c:v>
                </c:pt>
                <c:pt idx="360">
                  <c:v>253.125</c:v>
                </c:pt>
                <c:pt idx="361">
                  <c:v>253.828125</c:v>
                </c:pt>
                <c:pt idx="362">
                  <c:v>254.53125</c:v>
                </c:pt>
                <c:pt idx="363">
                  <c:v>255.234375</c:v>
                </c:pt>
                <c:pt idx="364">
                  <c:v>255.9375</c:v>
                </c:pt>
                <c:pt idx="365">
                  <c:v>256.640625</c:v>
                </c:pt>
                <c:pt idx="366">
                  <c:v>257.34375</c:v>
                </c:pt>
                <c:pt idx="367">
                  <c:v>258.046875</c:v>
                </c:pt>
                <c:pt idx="368">
                  <c:v>258.75</c:v>
                </c:pt>
                <c:pt idx="369">
                  <c:v>259.453125</c:v>
                </c:pt>
                <c:pt idx="370">
                  <c:v>260.15625</c:v>
                </c:pt>
                <c:pt idx="371">
                  <c:v>260.859375</c:v>
                </c:pt>
                <c:pt idx="372">
                  <c:v>261.5625</c:v>
                </c:pt>
                <c:pt idx="373">
                  <c:v>262.265625</c:v>
                </c:pt>
                <c:pt idx="374">
                  <c:v>262.96875</c:v>
                </c:pt>
                <c:pt idx="375">
                  <c:v>263.671875</c:v>
                </c:pt>
                <c:pt idx="376">
                  <c:v>264.375</c:v>
                </c:pt>
                <c:pt idx="377">
                  <c:v>265.078125</c:v>
                </c:pt>
                <c:pt idx="378">
                  <c:v>265.78125</c:v>
                </c:pt>
                <c:pt idx="379">
                  <c:v>266.484375</c:v>
                </c:pt>
                <c:pt idx="380">
                  <c:v>267.1875</c:v>
                </c:pt>
                <c:pt idx="381">
                  <c:v>267.890625</c:v>
                </c:pt>
                <c:pt idx="382">
                  <c:v>268.59375</c:v>
                </c:pt>
                <c:pt idx="383">
                  <c:v>269.296875</c:v>
                </c:pt>
                <c:pt idx="384">
                  <c:v>270</c:v>
                </c:pt>
                <c:pt idx="385">
                  <c:v>270.703125</c:v>
                </c:pt>
                <c:pt idx="386">
                  <c:v>271.40625</c:v>
                </c:pt>
                <c:pt idx="387">
                  <c:v>272.109375</c:v>
                </c:pt>
                <c:pt idx="388">
                  <c:v>272.8125</c:v>
                </c:pt>
                <c:pt idx="389">
                  <c:v>273.515625</c:v>
                </c:pt>
                <c:pt idx="390">
                  <c:v>274.21875</c:v>
                </c:pt>
                <c:pt idx="391">
                  <c:v>274.921875</c:v>
                </c:pt>
                <c:pt idx="392">
                  <c:v>275.625</c:v>
                </c:pt>
                <c:pt idx="393">
                  <c:v>276.328125</c:v>
                </c:pt>
                <c:pt idx="394">
                  <c:v>277.03125</c:v>
                </c:pt>
                <c:pt idx="395">
                  <c:v>277.734375</c:v>
                </c:pt>
                <c:pt idx="396">
                  <c:v>278.4375</c:v>
                </c:pt>
                <c:pt idx="397">
                  <c:v>279.140625</c:v>
                </c:pt>
                <c:pt idx="398">
                  <c:v>279.84375</c:v>
                </c:pt>
                <c:pt idx="399">
                  <c:v>280.546875</c:v>
                </c:pt>
                <c:pt idx="400">
                  <c:v>281.25</c:v>
                </c:pt>
                <c:pt idx="401">
                  <c:v>281.953125</c:v>
                </c:pt>
                <c:pt idx="402">
                  <c:v>282.65625</c:v>
                </c:pt>
                <c:pt idx="403">
                  <c:v>283.359375</c:v>
                </c:pt>
                <c:pt idx="404">
                  <c:v>284.0625</c:v>
                </c:pt>
                <c:pt idx="405">
                  <c:v>284.765625</c:v>
                </c:pt>
                <c:pt idx="406">
                  <c:v>285.46875</c:v>
                </c:pt>
                <c:pt idx="407">
                  <c:v>286.171875</c:v>
                </c:pt>
                <c:pt idx="408">
                  <c:v>286.875</c:v>
                </c:pt>
                <c:pt idx="409">
                  <c:v>287.578125</c:v>
                </c:pt>
                <c:pt idx="410">
                  <c:v>288.28125</c:v>
                </c:pt>
                <c:pt idx="411">
                  <c:v>288.984375</c:v>
                </c:pt>
                <c:pt idx="412">
                  <c:v>289.6875</c:v>
                </c:pt>
                <c:pt idx="413">
                  <c:v>290.390625</c:v>
                </c:pt>
                <c:pt idx="414">
                  <c:v>291.09375</c:v>
                </c:pt>
                <c:pt idx="415">
                  <c:v>291.796875</c:v>
                </c:pt>
                <c:pt idx="416">
                  <c:v>292.5</c:v>
                </c:pt>
                <c:pt idx="417">
                  <c:v>293.203125</c:v>
                </c:pt>
                <c:pt idx="418">
                  <c:v>293.90625</c:v>
                </c:pt>
                <c:pt idx="419">
                  <c:v>294.609375</c:v>
                </c:pt>
                <c:pt idx="420">
                  <c:v>295.3125</c:v>
                </c:pt>
                <c:pt idx="421">
                  <c:v>296.015625</c:v>
                </c:pt>
                <c:pt idx="422">
                  <c:v>296.71875</c:v>
                </c:pt>
                <c:pt idx="423">
                  <c:v>297.421875</c:v>
                </c:pt>
                <c:pt idx="424">
                  <c:v>298.125</c:v>
                </c:pt>
                <c:pt idx="425">
                  <c:v>298.828125</c:v>
                </c:pt>
                <c:pt idx="426">
                  <c:v>299.53125</c:v>
                </c:pt>
                <c:pt idx="427">
                  <c:v>300.234375</c:v>
                </c:pt>
                <c:pt idx="428">
                  <c:v>300.9375</c:v>
                </c:pt>
                <c:pt idx="429">
                  <c:v>301.640625</c:v>
                </c:pt>
                <c:pt idx="430">
                  <c:v>302.34375</c:v>
                </c:pt>
                <c:pt idx="431">
                  <c:v>303.046875</c:v>
                </c:pt>
                <c:pt idx="432">
                  <c:v>303.75</c:v>
                </c:pt>
                <c:pt idx="433">
                  <c:v>304.453125</c:v>
                </c:pt>
                <c:pt idx="434">
                  <c:v>305.15625</c:v>
                </c:pt>
                <c:pt idx="435">
                  <c:v>305.859375</c:v>
                </c:pt>
                <c:pt idx="436">
                  <c:v>306.5625</c:v>
                </c:pt>
                <c:pt idx="437">
                  <c:v>307.265625</c:v>
                </c:pt>
                <c:pt idx="438">
                  <c:v>307.96875</c:v>
                </c:pt>
                <c:pt idx="439">
                  <c:v>308.671875</c:v>
                </c:pt>
                <c:pt idx="440">
                  <c:v>309.375</c:v>
                </c:pt>
                <c:pt idx="441">
                  <c:v>310.078125</c:v>
                </c:pt>
                <c:pt idx="442">
                  <c:v>310.78125</c:v>
                </c:pt>
                <c:pt idx="443">
                  <c:v>311.484375</c:v>
                </c:pt>
                <c:pt idx="444">
                  <c:v>312.1875</c:v>
                </c:pt>
                <c:pt idx="445">
                  <c:v>312.890625</c:v>
                </c:pt>
                <c:pt idx="446">
                  <c:v>313.59375</c:v>
                </c:pt>
                <c:pt idx="447">
                  <c:v>314.296875</c:v>
                </c:pt>
                <c:pt idx="448">
                  <c:v>315</c:v>
                </c:pt>
                <c:pt idx="449">
                  <c:v>315.703125</c:v>
                </c:pt>
                <c:pt idx="450">
                  <c:v>316.40625</c:v>
                </c:pt>
                <c:pt idx="451">
                  <c:v>317.109375</c:v>
                </c:pt>
                <c:pt idx="452">
                  <c:v>317.8125</c:v>
                </c:pt>
                <c:pt idx="453">
                  <c:v>318.515625</c:v>
                </c:pt>
                <c:pt idx="454">
                  <c:v>319.21875</c:v>
                </c:pt>
                <c:pt idx="455">
                  <c:v>319.921875</c:v>
                </c:pt>
                <c:pt idx="456">
                  <c:v>320.625</c:v>
                </c:pt>
                <c:pt idx="457">
                  <c:v>321.328125</c:v>
                </c:pt>
                <c:pt idx="458">
                  <c:v>322.03125</c:v>
                </c:pt>
                <c:pt idx="459">
                  <c:v>322.734375</c:v>
                </c:pt>
                <c:pt idx="460">
                  <c:v>323.4375</c:v>
                </c:pt>
                <c:pt idx="461">
                  <c:v>324.140625</c:v>
                </c:pt>
                <c:pt idx="462">
                  <c:v>324.84375</c:v>
                </c:pt>
                <c:pt idx="463">
                  <c:v>325.546875</c:v>
                </c:pt>
                <c:pt idx="464">
                  <c:v>326.25</c:v>
                </c:pt>
                <c:pt idx="465">
                  <c:v>326.953125</c:v>
                </c:pt>
                <c:pt idx="466">
                  <c:v>327.65625</c:v>
                </c:pt>
                <c:pt idx="467">
                  <c:v>328.359375</c:v>
                </c:pt>
                <c:pt idx="468">
                  <c:v>329.0625</c:v>
                </c:pt>
                <c:pt idx="469">
                  <c:v>329.765625</c:v>
                </c:pt>
                <c:pt idx="470">
                  <c:v>330.46875</c:v>
                </c:pt>
                <c:pt idx="471">
                  <c:v>331.171875</c:v>
                </c:pt>
                <c:pt idx="472">
                  <c:v>331.875</c:v>
                </c:pt>
                <c:pt idx="473">
                  <c:v>332.578125</c:v>
                </c:pt>
                <c:pt idx="474">
                  <c:v>333.28125</c:v>
                </c:pt>
                <c:pt idx="475">
                  <c:v>333.984375</c:v>
                </c:pt>
                <c:pt idx="476">
                  <c:v>334.6875</c:v>
                </c:pt>
                <c:pt idx="477">
                  <c:v>335.390625</c:v>
                </c:pt>
                <c:pt idx="478">
                  <c:v>336.09375</c:v>
                </c:pt>
                <c:pt idx="479">
                  <c:v>336.796875</c:v>
                </c:pt>
                <c:pt idx="480">
                  <c:v>337.5</c:v>
                </c:pt>
                <c:pt idx="481">
                  <c:v>338.203125</c:v>
                </c:pt>
                <c:pt idx="482">
                  <c:v>338.90625</c:v>
                </c:pt>
                <c:pt idx="483">
                  <c:v>339.609375</c:v>
                </c:pt>
                <c:pt idx="484">
                  <c:v>340.3125</c:v>
                </c:pt>
                <c:pt idx="485">
                  <c:v>341.015625</c:v>
                </c:pt>
                <c:pt idx="486">
                  <c:v>341.71875</c:v>
                </c:pt>
                <c:pt idx="487">
                  <c:v>342.421875</c:v>
                </c:pt>
                <c:pt idx="488">
                  <c:v>343.125</c:v>
                </c:pt>
                <c:pt idx="489">
                  <c:v>343.828125</c:v>
                </c:pt>
                <c:pt idx="490">
                  <c:v>344.53125</c:v>
                </c:pt>
                <c:pt idx="491">
                  <c:v>345.234375</c:v>
                </c:pt>
                <c:pt idx="492">
                  <c:v>345.9375</c:v>
                </c:pt>
                <c:pt idx="493">
                  <c:v>346.640625</c:v>
                </c:pt>
                <c:pt idx="494">
                  <c:v>347.34375</c:v>
                </c:pt>
                <c:pt idx="495">
                  <c:v>348.046875</c:v>
                </c:pt>
                <c:pt idx="496">
                  <c:v>348.75</c:v>
                </c:pt>
                <c:pt idx="497">
                  <c:v>349.453125</c:v>
                </c:pt>
                <c:pt idx="498">
                  <c:v>350.15625</c:v>
                </c:pt>
                <c:pt idx="499">
                  <c:v>350.859375</c:v>
                </c:pt>
                <c:pt idx="500">
                  <c:v>351.5625</c:v>
                </c:pt>
                <c:pt idx="501">
                  <c:v>352.265625</c:v>
                </c:pt>
                <c:pt idx="502">
                  <c:v>352.96875</c:v>
                </c:pt>
                <c:pt idx="503">
                  <c:v>353.671875</c:v>
                </c:pt>
                <c:pt idx="504">
                  <c:v>354.375</c:v>
                </c:pt>
                <c:pt idx="505">
                  <c:v>355.078125</c:v>
                </c:pt>
                <c:pt idx="506">
                  <c:v>355.78125</c:v>
                </c:pt>
                <c:pt idx="507">
                  <c:v>356.484375</c:v>
                </c:pt>
                <c:pt idx="508">
                  <c:v>357.1875</c:v>
                </c:pt>
                <c:pt idx="509">
                  <c:v>357.890625</c:v>
                </c:pt>
                <c:pt idx="510">
                  <c:v>358.59375</c:v>
                </c:pt>
                <c:pt idx="511">
                  <c:v>359.296875</c:v>
                </c:pt>
                <c:pt idx="512">
                  <c:v>360</c:v>
                </c:pt>
              </c:numCache>
            </c:numRef>
          </c:xVal>
          <c:yVal>
            <c:numRef>
              <c:f>Feuil1!$N$12:$N$525</c:f>
              <c:numCache>
                <c:ptCount val="514"/>
                <c:pt idx="0">
                  <c:v>0</c:v>
                </c:pt>
                <c:pt idx="1">
                  <c:v>0.02403846153846154</c:v>
                </c:pt>
                <c:pt idx="2">
                  <c:v>0.04807692307692308</c:v>
                </c:pt>
                <c:pt idx="3">
                  <c:v>0.07211538461538462</c:v>
                </c:pt>
                <c:pt idx="4">
                  <c:v>0.09615384615384616</c:v>
                </c:pt>
                <c:pt idx="5">
                  <c:v>0.1201923076923077</c:v>
                </c:pt>
                <c:pt idx="6">
                  <c:v>0.14423076923076925</c:v>
                </c:pt>
                <c:pt idx="7">
                  <c:v>0.16826923076923075</c:v>
                </c:pt>
                <c:pt idx="8">
                  <c:v>0.2003205128205128</c:v>
                </c:pt>
                <c:pt idx="9">
                  <c:v>0.22435897435897437</c:v>
                </c:pt>
                <c:pt idx="10">
                  <c:v>0.2483974358974359</c:v>
                </c:pt>
                <c:pt idx="11">
                  <c:v>0.2724358974358974</c:v>
                </c:pt>
                <c:pt idx="12">
                  <c:v>0.296474358974359</c:v>
                </c:pt>
                <c:pt idx="13">
                  <c:v>0.32051282051282054</c:v>
                </c:pt>
                <c:pt idx="14">
                  <c:v>0.34455128205128205</c:v>
                </c:pt>
                <c:pt idx="15">
                  <c:v>0.3685897435897436</c:v>
                </c:pt>
                <c:pt idx="16">
                  <c:v>0.3926282051282051</c:v>
                </c:pt>
                <c:pt idx="17">
                  <c:v>0.4246794871794872</c:v>
                </c:pt>
                <c:pt idx="18">
                  <c:v>0.44871794871794873</c:v>
                </c:pt>
                <c:pt idx="19">
                  <c:v>0.47275641025641024</c:v>
                </c:pt>
                <c:pt idx="20">
                  <c:v>0.4967948717948718</c:v>
                </c:pt>
                <c:pt idx="21">
                  <c:v>0.5208333333333334</c:v>
                </c:pt>
                <c:pt idx="22">
                  <c:v>0.5448717948717948</c:v>
                </c:pt>
                <c:pt idx="23">
                  <c:v>0.5689102564102564</c:v>
                </c:pt>
                <c:pt idx="24">
                  <c:v>0.592948717948718</c:v>
                </c:pt>
                <c:pt idx="25">
                  <c:v>0.6169871794871795</c:v>
                </c:pt>
                <c:pt idx="26">
                  <c:v>0.6410256410256411</c:v>
                </c:pt>
                <c:pt idx="27">
                  <c:v>0.6650641025641025</c:v>
                </c:pt>
                <c:pt idx="28">
                  <c:v>0.6891025641025641</c:v>
                </c:pt>
                <c:pt idx="29">
                  <c:v>0.7131410256410257</c:v>
                </c:pt>
                <c:pt idx="30">
                  <c:v>0.7371794871794872</c:v>
                </c:pt>
                <c:pt idx="31">
                  <c:v>0.7612179487179487</c:v>
                </c:pt>
                <c:pt idx="32">
                  <c:v>0.7772435897435898</c:v>
                </c:pt>
                <c:pt idx="33">
                  <c:v>0.8012820512820512</c:v>
                </c:pt>
                <c:pt idx="34">
                  <c:v>0.8253205128205128</c:v>
                </c:pt>
                <c:pt idx="35">
                  <c:v>0.8493589743589745</c:v>
                </c:pt>
                <c:pt idx="36">
                  <c:v>0.8733974358974359</c:v>
                </c:pt>
                <c:pt idx="37">
                  <c:v>0.8974358974358975</c:v>
                </c:pt>
                <c:pt idx="38">
                  <c:v>0.9214743589743589</c:v>
                </c:pt>
                <c:pt idx="39">
                  <c:v>0.9375</c:v>
                </c:pt>
                <c:pt idx="40">
                  <c:v>0.9615384615384616</c:v>
                </c:pt>
                <c:pt idx="41">
                  <c:v>0.985576923076923</c:v>
                </c:pt>
                <c:pt idx="42">
                  <c:v>1.0096153846153846</c:v>
                </c:pt>
                <c:pt idx="43">
                  <c:v>1.0256410256410255</c:v>
                </c:pt>
                <c:pt idx="44">
                  <c:v>1.0496794871794872</c:v>
                </c:pt>
                <c:pt idx="45">
                  <c:v>1.0737179487179487</c:v>
                </c:pt>
                <c:pt idx="46">
                  <c:v>1.0897435897435896</c:v>
                </c:pt>
                <c:pt idx="47">
                  <c:v>1.1137820512820513</c:v>
                </c:pt>
                <c:pt idx="48">
                  <c:v>1.1378205128205128</c:v>
                </c:pt>
                <c:pt idx="49">
                  <c:v>1.153846153846154</c:v>
                </c:pt>
                <c:pt idx="50">
                  <c:v>1.1778846153846154</c:v>
                </c:pt>
                <c:pt idx="51">
                  <c:v>1.1939102564102564</c:v>
                </c:pt>
                <c:pt idx="52">
                  <c:v>1.217948717948718</c:v>
                </c:pt>
                <c:pt idx="53">
                  <c:v>1.2419871794871795</c:v>
                </c:pt>
                <c:pt idx="54">
                  <c:v>1.2580128205128205</c:v>
                </c:pt>
                <c:pt idx="55">
                  <c:v>1.2740384615384615</c:v>
                </c:pt>
                <c:pt idx="56">
                  <c:v>1.2980769230769231</c:v>
                </c:pt>
                <c:pt idx="57">
                  <c:v>1.314102564102564</c:v>
                </c:pt>
                <c:pt idx="58">
                  <c:v>1.3381410256410258</c:v>
                </c:pt>
                <c:pt idx="59">
                  <c:v>1.3541666666666667</c:v>
                </c:pt>
                <c:pt idx="60">
                  <c:v>1.3701923076923077</c:v>
                </c:pt>
                <c:pt idx="61">
                  <c:v>1.3942307692307692</c:v>
                </c:pt>
                <c:pt idx="62">
                  <c:v>1.4102564102564104</c:v>
                </c:pt>
                <c:pt idx="63">
                  <c:v>1.4262820512820513</c:v>
                </c:pt>
                <c:pt idx="64">
                  <c:v>1.4503205128205128</c:v>
                </c:pt>
                <c:pt idx="65">
                  <c:v>1.4663461538461537</c:v>
                </c:pt>
                <c:pt idx="66">
                  <c:v>1.4823717948717947</c:v>
                </c:pt>
                <c:pt idx="67">
                  <c:v>1.498397435897436</c:v>
                </c:pt>
                <c:pt idx="68">
                  <c:v>1.5144230769230769</c:v>
                </c:pt>
                <c:pt idx="69">
                  <c:v>1.5304487179487178</c:v>
                </c:pt>
                <c:pt idx="70">
                  <c:v>1.546474358974359</c:v>
                </c:pt>
                <c:pt idx="71">
                  <c:v>1.5625</c:v>
                </c:pt>
                <c:pt idx="72">
                  <c:v>1.5785256410256412</c:v>
                </c:pt>
                <c:pt idx="73">
                  <c:v>1.5945512820512822</c:v>
                </c:pt>
                <c:pt idx="74">
                  <c:v>1.6105769230769231</c:v>
                </c:pt>
                <c:pt idx="75">
                  <c:v>1.626602564102564</c:v>
                </c:pt>
                <c:pt idx="76">
                  <c:v>1.642628205128205</c:v>
                </c:pt>
                <c:pt idx="77">
                  <c:v>1.6586538461538463</c:v>
                </c:pt>
                <c:pt idx="78">
                  <c:v>1.6746794871794872</c:v>
                </c:pt>
                <c:pt idx="79">
                  <c:v>1.6907051282051282</c:v>
                </c:pt>
                <c:pt idx="80">
                  <c:v>1.698717948717949</c:v>
                </c:pt>
                <c:pt idx="81">
                  <c:v>1.7147435897435899</c:v>
                </c:pt>
                <c:pt idx="82">
                  <c:v>1.7307692307692308</c:v>
                </c:pt>
                <c:pt idx="83">
                  <c:v>1.7387820512820513</c:v>
                </c:pt>
                <c:pt idx="84">
                  <c:v>1.7548076923076923</c:v>
                </c:pt>
                <c:pt idx="85">
                  <c:v>1.7708333333333333</c:v>
                </c:pt>
                <c:pt idx="86">
                  <c:v>1.778846153846154</c:v>
                </c:pt>
                <c:pt idx="87">
                  <c:v>1.794871794871795</c:v>
                </c:pt>
                <c:pt idx="88">
                  <c:v>1.8028846153846154</c:v>
                </c:pt>
                <c:pt idx="89">
                  <c:v>1.8189102564102564</c:v>
                </c:pt>
                <c:pt idx="90">
                  <c:v>1.8269230769230769</c:v>
                </c:pt>
                <c:pt idx="91">
                  <c:v>1.8429487179487178</c:v>
                </c:pt>
                <c:pt idx="92">
                  <c:v>1.8509615384615385</c:v>
                </c:pt>
                <c:pt idx="93">
                  <c:v>1.8589743589743588</c:v>
                </c:pt>
                <c:pt idx="94">
                  <c:v>1.875</c:v>
                </c:pt>
                <c:pt idx="95">
                  <c:v>1.8830128205128205</c:v>
                </c:pt>
                <c:pt idx="96">
                  <c:v>1.891025641025641</c:v>
                </c:pt>
                <c:pt idx="97">
                  <c:v>1.8990384615384615</c:v>
                </c:pt>
                <c:pt idx="98">
                  <c:v>1.907051282051282</c:v>
                </c:pt>
                <c:pt idx="99">
                  <c:v>1.9150641025641026</c:v>
                </c:pt>
                <c:pt idx="100">
                  <c:v>1.9310897435897436</c:v>
                </c:pt>
                <c:pt idx="101">
                  <c:v>1.939102564102564</c:v>
                </c:pt>
                <c:pt idx="102">
                  <c:v>1.9471153846153846</c:v>
                </c:pt>
                <c:pt idx="103">
                  <c:v>1.9551282051282053</c:v>
                </c:pt>
                <c:pt idx="104">
                  <c:v>1.9551282051282053</c:v>
                </c:pt>
                <c:pt idx="105">
                  <c:v>1.9631410256410255</c:v>
                </c:pt>
                <c:pt idx="106">
                  <c:v>1.971153846153846</c:v>
                </c:pt>
                <c:pt idx="107">
                  <c:v>1.9791666666666667</c:v>
                </c:pt>
                <c:pt idx="108">
                  <c:v>1.9871794871794872</c:v>
                </c:pt>
                <c:pt idx="109">
                  <c:v>1.9951923076923077</c:v>
                </c:pt>
                <c:pt idx="110">
                  <c:v>1.9951923076923077</c:v>
                </c:pt>
                <c:pt idx="111">
                  <c:v>2.003205128205128</c:v>
                </c:pt>
                <c:pt idx="112">
                  <c:v>2.011217948717949</c:v>
                </c:pt>
                <c:pt idx="113">
                  <c:v>2.011217948717949</c:v>
                </c:pt>
                <c:pt idx="114">
                  <c:v>2.019230769230769</c:v>
                </c:pt>
                <c:pt idx="115">
                  <c:v>2.019230769230769</c:v>
                </c:pt>
                <c:pt idx="116">
                  <c:v>2.02724358974359</c:v>
                </c:pt>
                <c:pt idx="117">
                  <c:v>2.02724358974359</c:v>
                </c:pt>
                <c:pt idx="118">
                  <c:v>2.03525641025641</c:v>
                </c:pt>
                <c:pt idx="119">
                  <c:v>2.03525641025641</c:v>
                </c:pt>
                <c:pt idx="120">
                  <c:v>2.03525641025641</c:v>
                </c:pt>
                <c:pt idx="121">
                  <c:v>2.043269230769231</c:v>
                </c:pt>
                <c:pt idx="122">
                  <c:v>2.043269230769231</c:v>
                </c:pt>
                <c:pt idx="123">
                  <c:v>2.043269230769231</c:v>
                </c:pt>
                <c:pt idx="124">
                  <c:v>2.043269230769231</c:v>
                </c:pt>
                <c:pt idx="125">
                  <c:v>2.043269230769231</c:v>
                </c:pt>
                <c:pt idx="126">
                  <c:v>2.043269230769231</c:v>
                </c:pt>
                <c:pt idx="127">
                  <c:v>2.043269230769231</c:v>
                </c:pt>
                <c:pt idx="128">
                  <c:v>2.051282051282051</c:v>
                </c:pt>
                <c:pt idx="129">
                  <c:v>2.043269230769231</c:v>
                </c:pt>
                <c:pt idx="130">
                  <c:v>2.043269230769231</c:v>
                </c:pt>
                <c:pt idx="131">
                  <c:v>2.043269230769231</c:v>
                </c:pt>
                <c:pt idx="132">
                  <c:v>2.043269230769231</c:v>
                </c:pt>
                <c:pt idx="133">
                  <c:v>2.043269230769231</c:v>
                </c:pt>
                <c:pt idx="134">
                  <c:v>2.043269230769231</c:v>
                </c:pt>
                <c:pt idx="135">
                  <c:v>2.043269230769231</c:v>
                </c:pt>
                <c:pt idx="136">
                  <c:v>2.03525641025641</c:v>
                </c:pt>
                <c:pt idx="137">
                  <c:v>2.03525641025641</c:v>
                </c:pt>
                <c:pt idx="138">
                  <c:v>2.03525641025641</c:v>
                </c:pt>
                <c:pt idx="139">
                  <c:v>2.02724358974359</c:v>
                </c:pt>
                <c:pt idx="140">
                  <c:v>2.02724358974359</c:v>
                </c:pt>
                <c:pt idx="141">
                  <c:v>2.019230769230769</c:v>
                </c:pt>
                <c:pt idx="142">
                  <c:v>2.019230769230769</c:v>
                </c:pt>
                <c:pt idx="143">
                  <c:v>2.011217948717949</c:v>
                </c:pt>
                <c:pt idx="144">
                  <c:v>2.011217948717949</c:v>
                </c:pt>
                <c:pt idx="145">
                  <c:v>2.003205128205128</c:v>
                </c:pt>
                <c:pt idx="146">
                  <c:v>1.9951923076923077</c:v>
                </c:pt>
                <c:pt idx="147">
                  <c:v>1.9951923076923077</c:v>
                </c:pt>
                <c:pt idx="148">
                  <c:v>1.9871794871794872</c:v>
                </c:pt>
                <c:pt idx="149">
                  <c:v>1.9791666666666667</c:v>
                </c:pt>
                <c:pt idx="150">
                  <c:v>1.971153846153846</c:v>
                </c:pt>
                <c:pt idx="151">
                  <c:v>1.9631410256410255</c:v>
                </c:pt>
                <c:pt idx="152">
                  <c:v>1.9551282051282053</c:v>
                </c:pt>
                <c:pt idx="153">
                  <c:v>1.9551282051282053</c:v>
                </c:pt>
                <c:pt idx="154">
                  <c:v>1.9471153846153846</c:v>
                </c:pt>
                <c:pt idx="155">
                  <c:v>1.939102564102564</c:v>
                </c:pt>
                <c:pt idx="156">
                  <c:v>1.9310897435897436</c:v>
                </c:pt>
                <c:pt idx="157">
                  <c:v>1.9150641025641026</c:v>
                </c:pt>
                <c:pt idx="158">
                  <c:v>1.907051282051282</c:v>
                </c:pt>
                <c:pt idx="159">
                  <c:v>1.8990384615384615</c:v>
                </c:pt>
                <c:pt idx="160">
                  <c:v>1.891025641025641</c:v>
                </c:pt>
                <c:pt idx="161">
                  <c:v>1.8830128205128205</c:v>
                </c:pt>
                <c:pt idx="162">
                  <c:v>1.875</c:v>
                </c:pt>
                <c:pt idx="163">
                  <c:v>1.8589743589743588</c:v>
                </c:pt>
                <c:pt idx="164">
                  <c:v>1.8509615384615385</c:v>
                </c:pt>
                <c:pt idx="165">
                  <c:v>1.8429487179487178</c:v>
                </c:pt>
                <c:pt idx="166">
                  <c:v>1.8269230769230769</c:v>
                </c:pt>
                <c:pt idx="167">
                  <c:v>1.8189102564102564</c:v>
                </c:pt>
                <c:pt idx="168">
                  <c:v>1.8028846153846154</c:v>
                </c:pt>
                <c:pt idx="169">
                  <c:v>1.794871794871795</c:v>
                </c:pt>
                <c:pt idx="170">
                  <c:v>1.778846153846154</c:v>
                </c:pt>
                <c:pt idx="171">
                  <c:v>1.7708333333333333</c:v>
                </c:pt>
                <c:pt idx="172">
                  <c:v>1.7548076923076923</c:v>
                </c:pt>
                <c:pt idx="173">
                  <c:v>1.7387820512820513</c:v>
                </c:pt>
                <c:pt idx="174">
                  <c:v>1.7307692307692308</c:v>
                </c:pt>
                <c:pt idx="175">
                  <c:v>1.7147435897435899</c:v>
                </c:pt>
                <c:pt idx="176">
                  <c:v>1.698717948717949</c:v>
                </c:pt>
                <c:pt idx="177">
                  <c:v>1.6907051282051282</c:v>
                </c:pt>
                <c:pt idx="178">
                  <c:v>1.6746794871794872</c:v>
                </c:pt>
                <c:pt idx="179">
                  <c:v>1.6586538461538463</c:v>
                </c:pt>
                <c:pt idx="180">
                  <c:v>1.642628205128205</c:v>
                </c:pt>
                <c:pt idx="181">
                  <c:v>1.626602564102564</c:v>
                </c:pt>
                <c:pt idx="182">
                  <c:v>1.6105769230769231</c:v>
                </c:pt>
                <c:pt idx="183">
                  <c:v>1.5945512820512822</c:v>
                </c:pt>
                <c:pt idx="184">
                  <c:v>1.5785256410256412</c:v>
                </c:pt>
                <c:pt idx="185">
                  <c:v>1.5625</c:v>
                </c:pt>
                <c:pt idx="186">
                  <c:v>1.546474358974359</c:v>
                </c:pt>
                <c:pt idx="187">
                  <c:v>1.5304487179487178</c:v>
                </c:pt>
                <c:pt idx="188">
                  <c:v>1.5144230769230769</c:v>
                </c:pt>
                <c:pt idx="189">
                  <c:v>1.498397435897436</c:v>
                </c:pt>
                <c:pt idx="190">
                  <c:v>1.4823717948717947</c:v>
                </c:pt>
                <c:pt idx="191">
                  <c:v>1.4663461538461537</c:v>
                </c:pt>
                <c:pt idx="192">
                  <c:v>1.4503205128205128</c:v>
                </c:pt>
                <c:pt idx="193">
                  <c:v>1.4262820512820513</c:v>
                </c:pt>
                <c:pt idx="194">
                  <c:v>1.4102564102564104</c:v>
                </c:pt>
                <c:pt idx="195">
                  <c:v>1.3942307692307692</c:v>
                </c:pt>
                <c:pt idx="196">
                  <c:v>1.3701923076923077</c:v>
                </c:pt>
                <c:pt idx="197">
                  <c:v>1.3541666666666667</c:v>
                </c:pt>
                <c:pt idx="198">
                  <c:v>1.3381410256410258</c:v>
                </c:pt>
                <c:pt idx="199">
                  <c:v>1.314102564102564</c:v>
                </c:pt>
                <c:pt idx="200">
                  <c:v>1.2980769230769231</c:v>
                </c:pt>
                <c:pt idx="201">
                  <c:v>1.2740384615384615</c:v>
                </c:pt>
                <c:pt idx="202">
                  <c:v>1.2580128205128205</c:v>
                </c:pt>
                <c:pt idx="203">
                  <c:v>1.2419871794871795</c:v>
                </c:pt>
                <c:pt idx="204">
                  <c:v>1.217948717948718</c:v>
                </c:pt>
                <c:pt idx="205">
                  <c:v>1.1939102564102564</c:v>
                </c:pt>
                <c:pt idx="206">
                  <c:v>1.1778846153846154</c:v>
                </c:pt>
                <c:pt idx="207">
                  <c:v>1.153846153846154</c:v>
                </c:pt>
                <c:pt idx="208">
                  <c:v>1.1378205128205128</c:v>
                </c:pt>
                <c:pt idx="209">
                  <c:v>1.1137820512820513</c:v>
                </c:pt>
                <c:pt idx="210">
                  <c:v>1.0897435897435896</c:v>
                </c:pt>
                <c:pt idx="211">
                  <c:v>1.0737179487179487</c:v>
                </c:pt>
                <c:pt idx="212">
                  <c:v>1.0496794871794872</c:v>
                </c:pt>
                <c:pt idx="213">
                  <c:v>1.0256410256410255</c:v>
                </c:pt>
                <c:pt idx="214">
                  <c:v>1.0096153846153846</c:v>
                </c:pt>
                <c:pt idx="215">
                  <c:v>0.985576923076923</c:v>
                </c:pt>
                <c:pt idx="216">
                  <c:v>0.9615384615384616</c:v>
                </c:pt>
                <c:pt idx="217">
                  <c:v>0.9375</c:v>
                </c:pt>
                <c:pt idx="218">
                  <c:v>0.9214743589743589</c:v>
                </c:pt>
                <c:pt idx="219">
                  <c:v>0.8974358974358975</c:v>
                </c:pt>
                <c:pt idx="220">
                  <c:v>0.8733974358974359</c:v>
                </c:pt>
                <c:pt idx="221">
                  <c:v>0.8493589743589745</c:v>
                </c:pt>
                <c:pt idx="222">
                  <c:v>0.8253205128205128</c:v>
                </c:pt>
                <c:pt idx="223">
                  <c:v>0.8012820512820512</c:v>
                </c:pt>
                <c:pt idx="224">
                  <c:v>0.7772435897435898</c:v>
                </c:pt>
                <c:pt idx="225">
                  <c:v>0.7612179487179487</c:v>
                </c:pt>
                <c:pt idx="226">
                  <c:v>0.7371794871794872</c:v>
                </c:pt>
                <c:pt idx="227">
                  <c:v>0.7131410256410257</c:v>
                </c:pt>
                <c:pt idx="228">
                  <c:v>0.6891025641025641</c:v>
                </c:pt>
                <c:pt idx="229">
                  <c:v>0.6650641025641025</c:v>
                </c:pt>
                <c:pt idx="230">
                  <c:v>0.6410256410256411</c:v>
                </c:pt>
                <c:pt idx="231">
                  <c:v>0.6169871794871795</c:v>
                </c:pt>
                <c:pt idx="232">
                  <c:v>0.592948717948718</c:v>
                </c:pt>
                <c:pt idx="233">
                  <c:v>0.5689102564102564</c:v>
                </c:pt>
                <c:pt idx="234">
                  <c:v>0.5448717948717948</c:v>
                </c:pt>
                <c:pt idx="235">
                  <c:v>0.5208333333333334</c:v>
                </c:pt>
                <c:pt idx="236">
                  <c:v>0.4967948717948718</c:v>
                </c:pt>
                <c:pt idx="237">
                  <c:v>0.47275641025641024</c:v>
                </c:pt>
                <c:pt idx="238">
                  <c:v>0.44871794871794873</c:v>
                </c:pt>
                <c:pt idx="239">
                  <c:v>0.4246794871794872</c:v>
                </c:pt>
                <c:pt idx="240">
                  <c:v>0.3926282051282051</c:v>
                </c:pt>
                <c:pt idx="241">
                  <c:v>0.3685897435897436</c:v>
                </c:pt>
                <c:pt idx="242">
                  <c:v>0.34455128205128205</c:v>
                </c:pt>
                <c:pt idx="243">
                  <c:v>0.32051282051282054</c:v>
                </c:pt>
                <c:pt idx="244">
                  <c:v>0.296474358974359</c:v>
                </c:pt>
                <c:pt idx="245">
                  <c:v>0.2724358974358974</c:v>
                </c:pt>
                <c:pt idx="246">
                  <c:v>0.2483974358974359</c:v>
                </c:pt>
                <c:pt idx="247">
                  <c:v>0.22435897435897437</c:v>
                </c:pt>
                <c:pt idx="248">
                  <c:v>0.2003205128205128</c:v>
                </c:pt>
                <c:pt idx="249">
                  <c:v>0.16826923076923075</c:v>
                </c:pt>
                <c:pt idx="250">
                  <c:v>0.14423076923076925</c:v>
                </c:pt>
                <c:pt idx="251">
                  <c:v>0.1201923076923077</c:v>
                </c:pt>
                <c:pt idx="252">
                  <c:v>0.09615384615384616</c:v>
                </c:pt>
                <c:pt idx="253">
                  <c:v>0.07211538461538462</c:v>
                </c:pt>
                <c:pt idx="254">
                  <c:v>0.04807692307692308</c:v>
                </c:pt>
                <c:pt idx="255">
                  <c:v>0.02403846153846154</c:v>
                </c:pt>
                <c:pt idx="256">
                  <c:v>0</c:v>
                </c:pt>
                <c:pt idx="257">
                  <c:v>-0.02403846153846154</c:v>
                </c:pt>
                <c:pt idx="258">
                  <c:v>-0.04807692307692308</c:v>
                </c:pt>
                <c:pt idx="259">
                  <c:v>-0.07211538461538462</c:v>
                </c:pt>
                <c:pt idx="260">
                  <c:v>-0.09615384615384616</c:v>
                </c:pt>
                <c:pt idx="261">
                  <c:v>-0.1201923076923077</c:v>
                </c:pt>
                <c:pt idx="262">
                  <c:v>-0.14423076923076925</c:v>
                </c:pt>
                <c:pt idx="263">
                  <c:v>-0.16826923076923075</c:v>
                </c:pt>
                <c:pt idx="264">
                  <c:v>-0.2003205128205128</c:v>
                </c:pt>
                <c:pt idx="265">
                  <c:v>-0.22435897435897437</c:v>
                </c:pt>
                <c:pt idx="266">
                  <c:v>-0.2483974358974359</c:v>
                </c:pt>
                <c:pt idx="267">
                  <c:v>-0.2724358974358974</c:v>
                </c:pt>
                <c:pt idx="268">
                  <c:v>-0.296474358974359</c:v>
                </c:pt>
                <c:pt idx="269">
                  <c:v>-0.32051282051282054</c:v>
                </c:pt>
                <c:pt idx="270">
                  <c:v>-0.34455128205128205</c:v>
                </c:pt>
                <c:pt idx="271">
                  <c:v>-0.3685897435897436</c:v>
                </c:pt>
                <c:pt idx="272">
                  <c:v>-0.3926282051282051</c:v>
                </c:pt>
                <c:pt idx="273">
                  <c:v>-0.4246794871794872</c:v>
                </c:pt>
                <c:pt idx="274">
                  <c:v>-0.44871794871794873</c:v>
                </c:pt>
                <c:pt idx="275">
                  <c:v>-0.47275641025641024</c:v>
                </c:pt>
                <c:pt idx="276">
                  <c:v>-0.4967948717948718</c:v>
                </c:pt>
                <c:pt idx="277">
                  <c:v>-0.5208333333333334</c:v>
                </c:pt>
                <c:pt idx="278">
                  <c:v>-0.5448717948717948</c:v>
                </c:pt>
                <c:pt idx="279">
                  <c:v>-0.5689102564102564</c:v>
                </c:pt>
                <c:pt idx="280">
                  <c:v>-0.592948717948718</c:v>
                </c:pt>
                <c:pt idx="281">
                  <c:v>-0.6169871794871795</c:v>
                </c:pt>
                <c:pt idx="282">
                  <c:v>-0.6410256410256411</c:v>
                </c:pt>
                <c:pt idx="283">
                  <c:v>-0.6650641025641025</c:v>
                </c:pt>
                <c:pt idx="284">
                  <c:v>-0.6891025641025641</c:v>
                </c:pt>
                <c:pt idx="285">
                  <c:v>-0.7131410256410257</c:v>
                </c:pt>
                <c:pt idx="286">
                  <c:v>-0.7371794871794872</c:v>
                </c:pt>
                <c:pt idx="287">
                  <c:v>-0.7612179487179487</c:v>
                </c:pt>
                <c:pt idx="288">
                  <c:v>-0.7772435897435898</c:v>
                </c:pt>
                <c:pt idx="289">
                  <c:v>-0.8012820512820512</c:v>
                </c:pt>
                <c:pt idx="290">
                  <c:v>-0.8253205128205128</c:v>
                </c:pt>
                <c:pt idx="291">
                  <c:v>-0.8493589743589745</c:v>
                </c:pt>
                <c:pt idx="292">
                  <c:v>-0.8733974358974359</c:v>
                </c:pt>
                <c:pt idx="293">
                  <c:v>-0.8974358974358975</c:v>
                </c:pt>
                <c:pt idx="294">
                  <c:v>-0.9214743589743589</c:v>
                </c:pt>
                <c:pt idx="295">
                  <c:v>-0.9375</c:v>
                </c:pt>
                <c:pt idx="296">
                  <c:v>-0.9615384615384616</c:v>
                </c:pt>
                <c:pt idx="297">
                  <c:v>-0.985576923076923</c:v>
                </c:pt>
                <c:pt idx="298">
                  <c:v>-1.0096153846153846</c:v>
                </c:pt>
                <c:pt idx="299">
                  <c:v>-1.0256410256410255</c:v>
                </c:pt>
                <c:pt idx="300">
                  <c:v>-1.0496794871794872</c:v>
                </c:pt>
                <c:pt idx="301">
                  <c:v>-1.0737179487179487</c:v>
                </c:pt>
                <c:pt idx="302">
                  <c:v>-1.0897435897435896</c:v>
                </c:pt>
                <c:pt idx="303">
                  <c:v>-1.1137820512820513</c:v>
                </c:pt>
                <c:pt idx="304">
                  <c:v>-1.1378205128205128</c:v>
                </c:pt>
                <c:pt idx="305">
                  <c:v>-1.153846153846154</c:v>
                </c:pt>
                <c:pt idx="306">
                  <c:v>-1.1778846153846154</c:v>
                </c:pt>
                <c:pt idx="307">
                  <c:v>-1.1939102564102564</c:v>
                </c:pt>
                <c:pt idx="308">
                  <c:v>-1.217948717948718</c:v>
                </c:pt>
                <c:pt idx="309">
                  <c:v>-1.2419871794871795</c:v>
                </c:pt>
                <c:pt idx="310">
                  <c:v>-1.2580128205128205</c:v>
                </c:pt>
                <c:pt idx="311">
                  <c:v>-1.2740384615384615</c:v>
                </c:pt>
                <c:pt idx="312">
                  <c:v>-1.2980769230769231</c:v>
                </c:pt>
                <c:pt idx="313">
                  <c:v>-1.314102564102564</c:v>
                </c:pt>
                <c:pt idx="314">
                  <c:v>-1.3381410256410258</c:v>
                </c:pt>
                <c:pt idx="315">
                  <c:v>-1.3541666666666667</c:v>
                </c:pt>
                <c:pt idx="316">
                  <c:v>-1.3701923076923077</c:v>
                </c:pt>
                <c:pt idx="317">
                  <c:v>-1.3942307692307692</c:v>
                </c:pt>
                <c:pt idx="318">
                  <c:v>-1.4102564102564104</c:v>
                </c:pt>
                <c:pt idx="319">
                  <c:v>-1.4262820512820513</c:v>
                </c:pt>
                <c:pt idx="320">
                  <c:v>-1.4503205128205128</c:v>
                </c:pt>
                <c:pt idx="321">
                  <c:v>-1.4663461538461537</c:v>
                </c:pt>
                <c:pt idx="322">
                  <c:v>-1.4823717948717947</c:v>
                </c:pt>
                <c:pt idx="323">
                  <c:v>-1.498397435897436</c:v>
                </c:pt>
                <c:pt idx="324">
                  <c:v>-1.5144230769230769</c:v>
                </c:pt>
                <c:pt idx="325">
                  <c:v>-1.5304487179487178</c:v>
                </c:pt>
                <c:pt idx="326">
                  <c:v>-1.546474358974359</c:v>
                </c:pt>
                <c:pt idx="327">
                  <c:v>-1.5625</c:v>
                </c:pt>
                <c:pt idx="328">
                  <c:v>-1.5785256410256412</c:v>
                </c:pt>
                <c:pt idx="329">
                  <c:v>-1.5945512820512822</c:v>
                </c:pt>
                <c:pt idx="330">
                  <c:v>-1.6105769230769231</c:v>
                </c:pt>
                <c:pt idx="331">
                  <c:v>-1.626602564102564</c:v>
                </c:pt>
                <c:pt idx="332">
                  <c:v>-1.642628205128205</c:v>
                </c:pt>
                <c:pt idx="333">
                  <c:v>-1.6586538461538463</c:v>
                </c:pt>
                <c:pt idx="334">
                  <c:v>-1.6746794871794872</c:v>
                </c:pt>
                <c:pt idx="335">
                  <c:v>-1.6907051282051282</c:v>
                </c:pt>
                <c:pt idx="336">
                  <c:v>-1.698717948717949</c:v>
                </c:pt>
                <c:pt idx="337">
                  <c:v>-1.7147435897435899</c:v>
                </c:pt>
                <c:pt idx="338">
                  <c:v>-1.7307692307692308</c:v>
                </c:pt>
                <c:pt idx="339">
                  <c:v>-1.7387820512820513</c:v>
                </c:pt>
                <c:pt idx="340">
                  <c:v>-1.7548076923076923</c:v>
                </c:pt>
                <c:pt idx="341">
                  <c:v>-1.7708333333333333</c:v>
                </c:pt>
                <c:pt idx="342">
                  <c:v>-1.778846153846154</c:v>
                </c:pt>
                <c:pt idx="343">
                  <c:v>-1.794871794871795</c:v>
                </c:pt>
                <c:pt idx="344">
                  <c:v>-1.8028846153846154</c:v>
                </c:pt>
                <c:pt idx="345">
                  <c:v>-1.8189102564102564</c:v>
                </c:pt>
                <c:pt idx="346">
                  <c:v>-1.8269230769230769</c:v>
                </c:pt>
                <c:pt idx="347">
                  <c:v>-1.8429487179487178</c:v>
                </c:pt>
                <c:pt idx="348">
                  <c:v>-1.8509615384615385</c:v>
                </c:pt>
                <c:pt idx="349">
                  <c:v>-1.8589743589743588</c:v>
                </c:pt>
                <c:pt idx="350">
                  <c:v>-1.875</c:v>
                </c:pt>
                <c:pt idx="351">
                  <c:v>-1.8830128205128205</c:v>
                </c:pt>
                <c:pt idx="352">
                  <c:v>-1.891025641025641</c:v>
                </c:pt>
                <c:pt idx="353">
                  <c:v>-1.8990384615384615</c:v>
                </c:pt>
                <c:pt idx="354">
                  <c:v>-1.907051282051282</c:v>
                </c:pt>
                <c:pt idx="355">
                  <c:v>-1.9150641025641026</c:v>
                </c:pt>
                <c:pt idx="356">
                  <c:v>-1.9310897435897436</c:v>
                </c:pt>
                <c:pt idx="357">
                  <c:v>-1.939102564102564</c:v>
                </c:pt>
                <c:pt idx="358">
                  <c:v>-1.9471153846153846</c:v>
                </c:pt>
                <c:pt idx="359">
                  <c:v>-1.9551282051282053</c:v>
                </c:pt>
                <c:pt idx="360">
                  <c:v>-1.9551282051282053</c:v>
                </c:pt>
                <c:pt idx="361">
                  <c:v>-1.9631410256410255</c:v>
                </c:pt>
                <c:pt idx="362">
                  <c:v>-1.971153846153846</c:v>
                </c:pt>
                <c:pt idx="363">
                  <c:v>-1.9791666666666667</c:v>
                </c:pt>
                <c:pt idx="364">
                  <c:v>-1.9871794871794872</c:v>
                </c:pt>
                <c:pt idx="365">
                  <c:v>-1.9951923076923077</c:v>
                </c:pt>
                <c:pt idx="366">
                  <c:v>-1.9951923076923077</c:v>
                </c:pt>
                <c:pt idx="367">
                  <c:v>-2.003205128205128</c:v>
                </c:pt>
                <c:pt idx="368">
                  <c:v>-2.011217948717949</c:v>
                </c:pt>
                <c:pt idx="369">
                  <c:v>-2.011217948717949</c:v>
                </c:pt>
                <c:pt idx="370">
                  <c:v>-2.019230769230769</c:v>
                </c:pt>
                <c:pt idx="371">
                  <c:v>-2.019230769230769</c:v>
                </c:pt>
                <c:pt idx="372">
                  <c:v>-2.02724358974359</c:v>
                </c:pt>
                <c:pt idx="373">
                  <c:v>-2.02724358974359</c:v>
                </c:pt>
                <c:pt idx="374">
                  <c:v>-2.03525641025641</c:v>
                </c:pt>
                <c:pt idx="375">
                  <c:v>-2.03525641025641</c:v>
                </c:pt>
                <c:pt idx="376">
                  <c:v>-2.03525641025641</c:v>
                </c:pt>
                <c:pt idx="377">
                  <c:v>-2.043269230769231</c:v>
                </c:pt>
                <c:pt idx="378">
                  <c:v>-2.043269230769231</c:v>
                </c:pt>
                <c:pt idx="379">
                  <c:v>-2.043269230769231</c:v>
                </c:pt>
                <c:pt idx="380">
                  <c:v>-2.043269230769231</c:v>
                </c:pt>
                <c:pt idx="381">
                  <c:v>-2.043269230769231</c:v>
                </c:pt>
                <c:pt idx="382">
                  <c:v>-2.043269230769231</c:v>
                </c:pt>
                <c:pt idx="383">
                  <c:v>-2.043269230769231</c:v>
                </c:pt>
                <c:pt idx="384">
                  <c:v>-2.051282051282051</c:v>
                </c:pt>
                <c:pt idx="385">
                  <c:v>-2.043269230769231</c:v>
                </c:pt>
                <c:pt idx="386">
                  <c:v>-2.043269230769231</c:v>
                </c:pt>
                <c:pt idx="387">
                  <c:v>-2.043269230769231</c:v>
                </c:pt>
                <c:pt idx="388">
                  <c:v>-2.043269230769231</c:v>
                </c:pt>
                <c:pt idx="389">
                  <c:v>-2.043269230769231</c:v>
                </c:pt>
                <c:pt idx="390">
                  <c:v>-2.043269230769231</c:v>
                </c:pt>
                <c:pt idx="391">
                  <c:v>-2.043269230769231</c:v>
                </c:pt>
                <c:pt idx="392">
                  <c:v>-2.03525641025641</c:v>
                </c:pt>
                <c:pt idx="393">
                  <c:v>-2.03525641025641</c:v>
                </c:pt>
                <c:pt idx="394">
                  <c:v>-2.03525641025641</c:v>
                </c:pt>
                <c:pt idx="395">
                  <c:v>-2.02724358974359</c:v>
                </c:pt>
                <c:pt idx="396">
                  <c:v>-2.02724358974359</c:v>
                </c:pt>
                <c:pt idx="397">
                  <c:v>-2.019230769230769</c:v>
                </c:pt>
                <c:pt idx="398">
                  <c:v>-2.019230769230769</c:v>
                </c:pt>
                <c:pt idx="399">
                  <c:v>-2.011217948717949</c:v>
                </c:pt>
                <c:pt idx="400">
                  <c:v>-2.011217948717949</c:v>
                </c:pt>
                <c:pt idx="401">
                  <c:v>-2.003205128205128</c:v>
                </c:pt>
                <c:pt idx="402">
                  <c:v>-1.9951923076923077</c:v>
                </c:pt>
                <c:pt idx="403">
                  <c:v>-1.9951923076923077</c:v>
                </c:pt>
                <c:pt idx="404">
                  <c:v>-1.9871794871794872</c:v>
                </c:pt>
                <c:pt idx="405">
                  <c:v>-1.9791666666666667</c:v>
                </c:pt>
                <c:pt idx="406">
                  <c:v>-1.971153846153846</c:v>
                </c:pt>
                <c:pt idx="407">
                  <c:v>-1.9631410256410255</c:v>
                </c:pt>
                <c:pt idx="408">
                  <c:v>-1.9551282051282053</c:v>
                </c:pt>
                <c:pt idx="409">
                  <c:v>-1.9551282051282053</c:v>
                </c:pt>
                <c:pt idx="410">
                  <c:v>-1.9471153846153846</c:v>
                </c:pt>
                <c:pt idx="411">
                  <c:v>-1.939102564102564</c:v>
                </c:pt>
                <c:pt idx="412">
                  <c:v>-1.9310897435897436</c:v>
                </c:pt>
                <c:pt idx="413">
                  <c:v>-1.9150641025641026</c:v>
                </c:pt>
                <c:pt idx="414">
                  <c:v>-1.907051282051282</c:v>
                </c:pt>
                <c:pt idx="415">
                  <c:v>-1.8990384615384615</c:v>
                </c:pt>
                <c:pt idx="416">
                  <c:v>-1.891025641025641</c:v>
                </c:pt>
                <c:pt idx="417">
                  <c:v>-1.8830128205128205</c:v>
                </c:pt>
                <c:pt idx="418">
                  <c:v>-1.875</c:v>
                </c:pt>
                <c:pt idx="419">
                  <c:v>-1.8589743589743588</c:v>
                </c:pt>
                <c:pt idx="420">
                  <c:v>-1.8509615384615385</c:v>
                </c:pt>
                <c:pt idx="421">
                  <c:v>-1.8429487179487178</c:v>
                </c:pt>
                <c:pt idx="422">
                  <c:v>-1.8269230769230769</c:v>
                </c:pt>
                <c:pt idx="423">
                  <c:v>-1.8189102564102564</c:v>
                </c:pt>
                <c:pt idx="424">
                  <c:v>-1.8028846153846154</c:v>
                </c:pt>
                <c:pt idx="425">
                  <c:v>-1.794871794871795</c:v>
                </c:pt>
                <c:pt idx="426">
                  <c:v>-1.778846153846154</c:v>
                </c:pt>
                <c:pt idx="427">
                  <c:v>-1.7708333333333333</c:v>
                </c:pt>
                <c:pt idx="428">
                  <c:v>-1.7548076923076923</c:v>
                </c:pt>
                <c:pt idx="429">
                  <c:v>-1.7387820512820513</c:v>
                </c:pt>
                <c:pt idx="430">
                  <c:v>-1.7307692307692308</c:v>
                </c:pt>
                <c:pt idx="431">
                  <c:v>-1.7147435897435899</c:v>
                </c:pt>
                <c:pt idx="432">
                  <c:v>-1.698717948717949</c:v>
                </c:pt>
                <c:pt idx="433">
                  <c:v>-1.6907051282051282</c:v>
                </c:pt>
                <c:pt idx="434">
                  <c:v>-1.6746794871794872</c:v>
                </c:pt>
                <c:pt idx="435">
                  <c:v>-1.6586538461538463</c:v>
                </c:pt>
                <c:pt idx="436">
                  <c:v>-1.642628205128205</c:v>
                </c:pt>
                <c:pt idx="437">
                  <c:v>-1.626602564102564</c:v>
                </c:pt>
                <c:pt idx="438">
                  <c:v>-1.6105769230769231</c:v>
                </c:pt>
                <c:pt idx="439">
                  <c:v>-1.5945512820512822</c:v>
                </c:pt>
                <c:pt idx="440">
                  <c:v>-1.5785256410256412</c:v>
                </c:pt>
                <c:pt idx="441">
                  <c:v>-1.5625</c:v>
                </c:pt>
                <c:pt idx="442">
                  <c:v>-1.546474358974359</c:v>
                </c:pt>
                <c:pt idx="443">
                  <c:v>-1.5304487179487178</c:v>
                </c:pt>
                <c:pt idx="444">
                  <c:v>-1.5144230769230769</c:v>
                </c:pt>
                <c:pt idx="445">
                  <c:v>-1.498397435897436</c:v>
                </c:pt>
                <c:pt idx="446">
                  <c:v>-1.4823717948717947</c:v>
                </c:pt>
                <c:pt idx="447">
                  <c:v>-1.4663461538461537</c:v>
                </c:pt>
                <c:pt idx="448">
                  <c:v>-1.4503205128205128</c:v>
                </c:pt>
                <c:pt idx="449">
                  <c:v>-1.4262820512820513</c:v>
                </c:pt>
                <c:pt idx="450">
                  <c:v>-1.4102564102564104</c:v>
                </c:pt>
                <c:pt idx="451">
                  <c:v>-1.3942307692307692</c:v>
                </c:pt>
                <c:pt idx="452">
                  <c:v>-1.3701923076923077</c:v>
                </c:pt>
                <c:pt idx="453">
                  <c:v>-1.3541666666666667</c:v>
                </c:pt>
                <c:pt idx="454">
                  <c:v>-1.3381410256410258</c:v>
                </c:pt>
                <c:pt idx="455">
                  <c:v>-1.314102564102564</c:v>
                </c:pt>
                <c:pt idx="456">
                  <c:v>-1.2980769230769231</c:v>
                </c:pt>
                <c:pt idx="457">
                  <c:v>-1.2740384615384615</c:v>
                </c:pt>
                <c:pt idx="458">
                  <c:v>-1.2580128205128205</c:v>
                </c:pt>
                <c:pt idx="459">
                  <c:v>-1.2419871794871795</c:v>
                </c:pt>
                <c:pt idx="460">
                  <c:v>-1.217948717948718</c:v>
                </c:pt>
                <c:pt idx="461">
                  <c:v>-1.1939102564102564</c:v>
                </c:pt>
                <c:pt idx="462">
                  <c:v>-1.1778846153846154</c:v>
                </c:pt>
                <c:pt idx="463">
                  <c:v>-1.153846153846154</c:v>
                </c:pt>
                <c:pt idx="464">
                  <c:v>-1.1378205128205128</c:v>
                </c:pt>
                <c:pt idx="465">
                  <c:v>-1.1137820512820513</c:v>
                </c:pt>
                <c:pt idx="466">
                  <c:v>-1.0897435897435896</c:v>
                </c:pt>
                <c:pt idx="467">
                  <c:v>-1.0737179487179487</c:v>
                </c:pt>
                <c:pt idx="468">
                  <c:v>-1.0496794871794872</c:v>
                </c:pt>
                <c:pt idx="469">
                  <c:v>-1.0256410256410255</c:v>
                </c:pt>
                <c:pt idx="470">
                  <c:v>-1.0096153846153846</c:v>
                </c:pt>
                <c:pt idx="471">
                  <c:v>-0.985576923076923</c:v>
                </c:pt>
                <c:pt idx="472">
                  <c:v>-0.9615384615384616</c:v>
                </c:pt>
                <c:pt idx="473">
                  <c:v>-0.9375</c:v>
                </c:pt>
                <c:pt idx="474">
                  <c:v>-0.9214743589743589</c:v>
                </c:pt>
                <c:pt idx="475">
                  <c:v>-0.8974358974358975</c:v>
                </c:pt>
                <c:pt idx="476">
                  <c:v>-0.8733974358974359</c:v>
                </c:pt>
                <c:pt idx="477">
                  <c:v>-0.8493589743589745</c:v>
                </c:pt>
                <c:pt idx="478">
                  <c:v>-0.8253205128205128</c:v>
                </c:pt>
                <c:pt idx="479">
                  <c:v>-0.8012820512820512</c:v>
                </c:pt>
                <c:pt idx="480">
                  <c:v>-0.7772435897435898</c:v>
                </c:pt>
                <c:pt idx="481">
                  <c:v>-0.7612179487179487</c:v>
                </c:pt>
                <c:pt idx="482">
                  <c:v>-0.7371794871794872</c:v>
                </c:pt>
                <c:pt idx="483">
                  <c:v>-0.7131410256410257</c:v>
                </c:pt>
                <c:pt idx="484">
                  <c:v>-0.6891025641025641</c:v>
                </c:pt>
                <c:pt idx="485">
                  <c:v>-0.6650641025641025</c:v>
                </c:pt>
                <c:pt idx="486">
                  <c:v>-0.6410256410256411</c:v>
                </c:pt>
                <c:pt idx="487">
                  <c:v>-0.6169871794871795</c:v>
                </c:pt>
                <c:pt idx="488">
                  <c:v>-0.592948717948718</c:v>
                </c:pt>
                <c:pt idx="489">
                  <c:v>-0.5689102564102564</c:v>
                </c:pt>
                <c:pt idx="490">
                  <c:v>-0.5448717948717948</c:v>
                </c:pt>
                <c:pt idx="491">
                  <c:v>-0.5208333333333334</c:v>
                </c:pt>
                <c:pt idx="492">
                  <c:v>-0.4967948717948718</c:v>
                </c:pt>
                <c:pt idx="493">
                  <c:v>-0.47275641025641024</c:v>
                </c:pt>
                <c:pt idx="494">
                  <c:v>-0.44871794871794873</c:v>
                </c:pt>
                <c:pt idx="495">
                  <c:v>-0.4246794871794872</c:v>
                </c:pt>
                <c:pt idx="496">
                  <c:v>-0.3926282051282051</c:v>
                </c:pt>
                <c:pt idx="497">
                  <c:v>-0.3685897435897436</c:v>
                </c:pt>
                <c:pt idx="498">
                  <c:v>-0.34455128205128205</c:v>
                </c:pt>
                <c:pt idx="499">
                  <c:v>-0.32051282051282054</c:v>
                </c:pt>
                <c:pt idx="500">
                  <c:v>-0.296474358974359</c:v>
                </c:pt>
                <c:pt idx="501">
                  <c:v>-0.2724358974358974</c:v>
                </c:pt>
                <c:pt idx="502">
                  <c:v>-0.2483974358974359</c:v>
                </c:pt>
                <c:pt idx="503">
                  <c:v>-0.22435897435897437</c:v>
                </c:pt>
                <c:pt idx="504">
                  <c:v>-0.2003205128205128</c:v>
                </c:pt>
                <c:pt idx="505">
                  <c:v>-0.16826923076923075</c:v>
                </c:pt>
                <c:pt idx="506">
                  <c:v>-0.14423076923076925</c:v>
                </c:pt>
                <c:pt idx="507">
                  <c:v>-0.1201923076923077</c:v>
                </c:pt>
                <c:pt idx="508">
                  <c:v>-0.09615384615384616</c:v>
                </c:pt>
                <c:pt idx="509">
                  <c:v>-0.07211538461538462</c:v>
                </c:pt>
                <c:pt idx="510">
                  <c:v>-0.04807692307692308</c:v>
                </c:pt>
                <c:pt idx="511">
                  <c:v>-0.02403846153846154</c:v>
                </c:pt>
                <c:pt idx="5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Feuil1!$P$9</c:f>
              <c:strCache>
                <c:ptCount val="1"/>
                <c:pt idx="0">
                  <c:v>Positionnement Rapide t=0,024mS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Feuil1!$A$12:$A$524</c:f>
              <c:numCache>
                <c:ptCount val="513"/>
                <c:pt idx="0">
                  <c:v>0</c:v>
                </c:pt>
                <c:pt idx="1">
                  <c:v>0.703125</c:v>
                </c:pt>
                <c:pt idx="2">
                  <c:v>1.40625</c:v>
                </c:pt>
                <c:pt idx="3">
                  <c:v>2.109375</c:v>
                </c:pt>
                <c:pt idx="4">
                  <c:v>2.8125</c:v>
                </c:pt>
                <c:pt idx="5">
                  <c:v>3.515625</c:v>
                </c:pt>
                <c:pt idx="6">
                  <c:v>4.21875</c:v>
                </c:pt>
                <c:pt idx="7">
                  <c:v>4.921875</c:v>
                </c:pt>
                <c:pt idx="8">
                  <c:v>5.625</c:v>
                </c:pt>
                <c:pt idx="9">
                  <c:v>6.328125</c:v>
                </c:pt>
                <c:pt idx="10">
                  <c:v>7.03125</c:v>
                </c:pt>
                <c:pt idx="11">
                  <c:v>7.734375</c:v>
                </c:pt>
                <c:pt idx="12">
                  <c:v>8.4375</c:v>
                </c:pt>
                <c:pt idx="13">
                  <c:v>9.140625</c:v>
                </c:pt>
                <c:pt idx="14">
                  <c:v>9.84375</c:v>
                </c:pt>
                <c:pt idx="15">
                  <c:v>10.546875</c:v>
                </c:pt>
                <c:pt idx="16">
                  <c:v>11.25</c:v>
                </c:pt>
                <c:pt idx="17">
                  <c:v>11.953125</c:v>
                </c:pt>
                <c:pt idx="18">
                  <c:v>12.65625</c:v>
                </c:pt>
                <c:pt idx="19">
                  <c:v>13.359375</c:v>
                </c:pt>
                <c:pt idx="20">
                  <c:v>14.0625</c:v>
                </c:pt>
                <c:pt idx="21">
                  <c:v>14.765625</c:v>
                </c:pt>
                <c:pt idx="22">
                  <c:v>15.46875</c:v>
                </c:pt>
                <c:pt idx="23">
                  <c:v>16.171875</c:v>
                </c:pt>
                <c:pt idx="24">
                  <c:v>16.875</c:v>
                </c:pt>
                <c:pt idx="25">
                  <c:v>17.578125</c:v>
                </c:pt>
                <c:pt idx="26">
                  <c:v>18.28125</c:v>
                </c:pt>
                <c:pt idx="27">
                  <c:v>18.984375</c:v>
                </c:pt>
                <c:pt idx="28">
                  <c:v>19.6875</c:v>
                </c:pt>
                <c:pt idx="29">
                  <c:v>20.390625</c:v>
                </c:pt>
                <c:pt idx="30">
                  <c:v>21.09375</c:v>
                </c:pt>
                <c:pt idx="31">
                  <c:v>21.796875</c:v>
                </c:pt>
                <c:pt idx="32">
                  <c:v>22.5</c:v>
                </c:pt>
                <c:pt idx="33">
                  <c:v>23.203125</c:v>
                </c:pt>
                <c:pt idx="34">
                  <c:v>23.90625</c:v>
                </c:pt>
                <c:pt idx="35">
                  <c:v>24.609375</c:v>
                </c:pt>
                <c:pt idx="36">
                  <c:v>25.3125</c:v>
                </c:pt>
                <c:pt idx="37">
                  <c:v>26.015625</c:v>
                </c:pt>
                <c:pt idx="38">
                  <c:v>26.71875</c:v>
                </c:pt>
                <c:pt idx="39">
                  <c:v>27.421875</c:v>
                </c:pt>
                <c:pt idx="40">
                  <c:v>28.125</c:v>
                </c:pt>
                <c:pt idx="41">
                  <c:v>28.828125</c:v>
                </c:pt>
                <c:pt idx="42">
                  <c:v>29.53125</c:v>
                </c:pt>
                <c:pt idx="43">
                  <c:v>30.234375</c:v>
                </c:pt>
                <c:pt idx="44">
                  <c:v>30.9375</c:v>
                </c:pt>
                <c:pt idx="45">
                  <c:v>31.640625</c:v>
                </c:pt>
                <c:pt idx="46">
                  <c:v>32.34375</c:v>
                </c:pt>
                <c:pt idx="47">
                  <c:v>33.046875</c:v>
                </c:pt>
                <c:pt idx="48">
                  <c:v>33.75</c:v>
                </c:pt>
                <c:pt idx="49">
                  <c:v>34.453125</c:v>
                </c:pt>
                <c:pt idx="50">
                  <c:v>35.15625</c:v>
                </c:pt>
                <c:pt idx="51">
                  <c:v>35.859375</c:v>
                </c:pt>
                <c:pt idx="52">
                  <c:v>36.5625</c:v>
                </c:pt>
                <c:pt idx="53">
                  <c:v>37.265625</c:v>
                </c:pt>
                <c:pt idx="54">
                  <c:v>37.96875</c:v>
                </c:pt>
                <c:pt idx="55">
                  <c:v>38.671875</c:v>
                </c:pt>
                <c:pt idx="56">
                  <c:v>39.375</c:v>
                </c:pt>
                <c:pt idx="57">
                  <c:v>40.078125</c:v>
                </c:pt>
                <c:pt idx="58">
                  <c:v>40.78125</c:v>
                </c:pt>
                <c:pt idx="59">
                  <c:v>41.484375</c:v>
                </c:pt>
                <c:pt idx="60">
                  <c:v>42.1875</c:v>
                </c:pt>
                <c:pt idx="61">
                  <c:v>42.890625</c:v>
                </c:pt>
                <c:pt idx="62">
                  <c:v>43.59375</c:v>
                </c:pt>
                <c:pt idx="63">
                  <c:v>44.296875</c:v>
                </c:pt>
                <c:pt idx="64">
                  <c:v>45</c:v>
                </c:pt>
                <c:pt idx="65">
                  <c:v>45.703125</c:v>
                </c:pt>
                <c:pt idx="66">
                  <c:v>46.40625</c:v>
                </c:pt>
                <c:pt idx="67">
                  <c:v>47.109375</c:v>
                </c:pt>
                <c:pt idx="68">
                  <c:v>47.8125</c:v>
                </c:pt>
                <c:pt idx="69">
                  <c:v>48.515625</c:v>
                </c:pt>
                <c:pt idx="70">
                  <c:v>49.21875</c:v>
                </c:pt>
                <c:pt idx="71">
                  <c:v>49.921875</c:v>
                </c:pt>
                <c:pt idx="72">
                  <c:v>50.625</c:v>
                </c:pt>
                <c:pt idx="73">
                  <c:v>51.328125</c:v>
                </c:pt>
                <c:pt idx="74">
                  <c:v>52.03125</c:v>
                </c:pt>
                <c:pt idx="75">
                  <c:v>52.734375</c:v>
                </c:pt>
                <c:pt idx="76">
                  <c:v>53.4375</c:v>
                </c:pt>
                <c:pt idx="77">
                  <c:v>54.140625</c:v>
                </c:pt>
                <c:pt idx="78">
                  <c:v>54.84375</c:v>
                </c:pt>
                <c:pt idx="79">
                  <c:v>55.546875</c:v>
                </c:pt>
                <c:pt idx="80">
                  <c:v>56.25</c:v>
                </c:pt>
                <c:pt idx="81">
                  <c:v>56.953125</c:v>
                </c:pt>
                <c:pt idx="82">
                  <c:v>57.65625</c:v>
                </c:pt>
                <c:pt idx="83">
                  <c:v>58.359375</c:v>
                </c:pt>
                <c:pt idx="84">
                  <c:v>59.0625</c:v>
                </c:pt>
                <c:pt idx="85">
                  <c:v>59.765625</c:v>
                </c:pt>
                <c:pt idx="86">
                  <c:v>60.46875</c:v>
                </c:pt>
                <c:pt idx="87">
                  <c:v>61.171875</c:v>
                </c:pt>
                <c:pt idx="88">
                  <c:v>61.875</c:v>
                </c:pt>
                <c:pt idx="89">
                  <c:v>62.578125</c:v>
                </c:pt>
                <c:pt idx="90">
                  <c:v>63.28125</c:v>
                </c:pt>
                <c:pt idx="91">
                  <c:v>63.984375</c:v>
                </c:pt>
                <c:pt idx="92">
                  <c:v>64.6875</c:v>
                </c:pt>
                <c:pt idx="93">
                  <c:v>65.390625</c:v>
                </c:pt>
                <c:pt idx="94">
                  <c:v>66.09375</c:v>
                </c:pt>
                <c:pt idx="95">
                  <c:v>66.796875</c:v>
                </c:pt>
                <c:pt idx="96">
                  <c:v>67.5</c:v>
                </c:pt>
                <c:pt idx="97">
                  <c:v>68.203125</c:v>
                </c:pt>
                <c:pt idx="98">
                  <c:v>68.90625</c:v>
                </c:pt>
                <c:pt idx="99">
                  <c:v>69.609375</c:v>
                </c:pt>
                <c:pt idx="100">
                  <c:v>70.3125</c:v>
                </c:pt>
                <c:pt idx="101">
                  <c:v>71.015625</c:v>
                </c:pt>
                <c:pt idx="102">
                  <c:v>71.71875</c:v>
                </c:pt>
                <c:pt idx="103">
                  <c:v>72.421875</c:v>
                </c:pt>
                <c:pt idx="104">
                  <c:v>73.125</c:v>
                </c:pt>
                <c:pt idx="105">
                  <c:v>73.828125</c:v>
                </c:pt>
                <c:pt idx="106">
                  <c:v>74.53125</c:v>
                </c:pt>
                <c:pt idx="107">
                  <c:v>75.234375</c:v>
                </c:pt>
                <c:pt idx="108">
                  <c:v>75.9375</c:v>
                </c:pt>
                <c:pt idx="109">
                  <c:v>76.640625</c:v>
                </c:pt>
                <c:pt idx="110">
                  <c:v>77.34375</c:v>
                </c:pt>
                <c:pt idx="111">
                  <c:v>78.046875</c:v>
                </c:pt>
                <c:pt idx="112">
                  <c:v>78.75</c:v>
                </c:pt>
                <c:pt idx="113">
                  <c:v>79.453125</c:v>
                </c:pt>
                <c:pt idx="114">
                  <c:v>80.15625</c:v>
                </c:pt>
                <c:pt idx="115">
                  <c:v>80.859375</c:v>
                </c:pt>
                <c:pt idx="116">
                  <c:v>81.5625</c:v>
                </c:pt>
                <c:pt idx="117">
                  <c:v>82.265625</c:v>
                </c:pt>
                <c:pt idx="118">
                  <c:v>82.96875</c:v>
                </c:pt>
                <c:pt idx="119">
                  <c:v>83.671875</c:v>
                </c:pt>
                <c:pt idx="120">
                  <c:v>84.375</c:v>
                </c:pt>
                <c:pt idx="121">
                  <c:v>85.078125</c:v>
                </c:pt>
                <c:pt idx="122">
                  <c:v>85.78125</c:v>
                </c:pt>
                <c:pt idx="123">
                  <c:v>86.484375</c:v>
                </c:pt>
                <c:pt idx="124">
                  <c:v>87.1875</c:v>
                </c:pt>
                <c:pt idx="125">
                  <c:v>87.890625</c:v>
                </c:pt>
                <c:pt idx="126">
                  <c:v>88.59375</c:v>
                </c:pt>
                <c:pt idx="127">
                  <c:v>89.296875</c:v>
                </c:pt>
                <c:pt idx="128">
                  <c:v>90</c:v>
                </c:pt>
                <c:pt idx="129">
                  <c:v>90.703125</c:v>
                </c:pt>
                <c:pt idx="130">
                  <c:v>91.40625</c:v>
                </c:pt>
                <c:pt idx="131">
                  <c:v>92.109375</c:v>
                </c:pt>
                <c:pt idx="132">
                  <c:v>92.8125</c:v>
                </c:pt>
                <c:pt idx="133">
                  <c:v>93.515625</c:v>
                </c:pt>
                <c:pt idx="134">
                  <c:v>94.21875</c:v>
                </c:pt>
                <c:pt idx="135">
                  <c:v>94.921875</c:v>
                </c:pt>
                <c:pt idx="136">
                  <c:v>95.625</c:v>
                </c:pt>
                <c:pt idx="137">
                  <c:v>96.328125</c:v>
                </c:pt>
                <c:pt idx="138">
                  <c:v>97.03125</c:v>
                </c:pt>
                <c:pt idx="139">
                  <c:v>97.734375</c:v>
                </c:pt>
                <c:pt idx="140">
                  <c:v>98.4375</c:v>
                </c:pt>
                <c:pt idx="141">
                  <c:v>99.140625</c:v>
                </c:pt>
                <c:pt idx="142">
                  <c:v>99.84375</c:v>
                </c:pt>
                <c:pt idx="143">
                  <c:v>100.546875</c:v>
                </c:pt>
                <c:pt idx="144">
                  <c:v>101.25</c:v>
                </c:pt>
                <c:pt idx="145">
                  <c:v>101.953125</c:v>
                </c:pt>
                <c:pt idx="146">
                  <c:v>102.65625</c:v>
                </c:pt>
                <c:pt idx="147">
                  <c:v>103.359375</c:v>
                </c:pt>
                <c:pt idx="148">
                  <c:v>104.0625</c:v>
                </c:pt>
                <c:pt idx="149">
                  <c:v>104.765625</c:v>
                </c:pt>
                <c:pt idx="150">
                  <c:v>105.46875</c:v>
                </c:pt>
                <c:pt idx="151">
                  <c:v>106.171875</c:v>
                </c:pt>
                <c:pt idx="152">
                  <c:v>106.875</c:v>
                </c:pt>
                <c:pt idx="153">
                  <c:v>107.578125</c:v>
                </c:pt>
                <c:pt idx="154">
                  <c:v>108.28125</c:v>
                </c:pt>
                <c:pt idx="155">
                  <c:v>108.984375</c:v>
                </c:pt>
                <c:pt idx="156">
                  <c:v>109.6875</c:v>
                </c:pt>
                <c:pt idx="157">
                  <c:v>110.390625</c:v>
                </c:pt>
                <c:pt idx="158">
                  <c:v>111.09375</c:v>
                </c:pt>
                <c:pt idx="159">
                  <c:v>111.796875</c:v>
                </c:pt>
                <c:pt idx="160">
                  <c:v>112.5</c:v>
                </c:pt>
                <c:pt idx="161">
                  <c:v>113.203125</c:v>
                </c:pt>
                <c:pt idx="162">
                  <c:v>113.90625</c:v>
                </c:pt>
                <c:pt idx="163">
                  <c:v>114.609375</c:v>
                </c:pt>
                <c:pt idx="164">
                  <c:v>115.3125</c:v>
                </c:pt>
                <c:pt idx="165">
                  <c:v>116.015625</c:v>
                </c:pt>
                <c:pt idx="166">
                  <c:v>116.71875</c:v>
                </c:pt>
                <c:pt idx="167">
                  <c:v>117.421875</c:v>
                </c:pt>
                <c:pt idx="168">
                  <c:v>118.125</c:v>
                </c:pt>
                <c:pt idx="169">
                  <c:v>118.828125</c:v>
                </c:pt>
                <c:pt idx="170">
                  <c:v>119.53125</c:v>
                </c:pt>
                <c:pt idx="171">
                  <c:v>120.234375</c:v>
                </c:pt>
                <c:pt idx="172">
                  <c:v>120.9375</c:v>
                </c:pt>
                <c:pt idx="173">
                  <c:v>121.640625</c:v>
                </c:pt>
                <c:pt idx="174">
                  <c:v>122.34375</c:v>
                </c:pt>
                <c:pt idx="175">
                  <c:v>123.046875</c:v>
                </c:pt>
                <c:pt idx="176">
                  <c:v>123.75</c:v>
                </c:pt>
                <c:pt idx="177">
                  <c:v>124.453125</c:v>
                </c:pt>
                <c:pt idx="178">
                  <c:v>125.15625</c:v>
                </c:pt>
                <c:pt idx="179">
                  <c:v>125.859375</c:v>
                </c:pt>
                <c:pt idx="180">
                  <c:v>126.5625</c:v>
                </c:pt>
                <c:pt idx="181">
                  <c:v>127.265625</c:v>
                </c:pt>
                <c:pt idx="182">
                  <c:v>127.96875</c:v>
                </c:pt>
                <c:pt idx="183">
                  <c:v>128.671875</c:v>
                </c:pt>
                <c:pt idx="184">
                  <c:v>129.375</c:v>
                </c:pt>
                <c:pt idx="185">
                  <c:v>130.078125</c:v>
                </c:pt>
                <c:pt idx="186">
                  <c:v>130.78125</c:v>
                </c:pt>
                <c:pt idx="187">
                  <c:v>131.484375</c:v>
                </c:pt>
                <c:pt idx="188">
                  <c:v>132.1875</c:v>
                </c:pt>
                <c:pt idx="189">
                  <c:v>132.890625</c:v>
                </c:pt>
                <c:pt idx="190">
                  <c:v>133.59375</c:v>
                </c:pt>
                <c:pt idx="191">
                  <c:v>134.296875</c:v>
                </c:pt>
                <c:pt idx="192">
                  <c:v>135</c:v>
                </c:pt>
                <c:pt idx="193">
                  <c:v>135.703125</c:v>
                </c:pt>
                <c:pt idx="194">
                  <c:v>136.40625</c:v>
                </c:pt>
                <c:pt idx="195">
                  <c:v>137.109375</c:v>
                </c:pt>
                <c:pt idx="196">
                  <c:v>137.8125</c:v>
                </c:pt>
                <c:pt idx="197">
                  <c:v>138.515625</c:v>
                </c:pt>
                <c:pt idx="198">
                  <c:v>139.21875</c:v>
                </c:pt>
                <c:pt idx="199">
                  <c:v>139.921875</c:v>
                </c:pt>
                <c:pt idx="200">
                  <c:v>140.625</c:v>
                </c:pt>
                <c:pt idx="201">
                  <c:v>141.328125</c:v>
                </c:pt>
                <c:pt idx="202">
                  <c:v>142.03125</c:v>
                </c:pt>
                <c:pt idx="203">
                  <c:v>142.734375</c:v>
                </c:pt>
                <c:pt idx="204">
                  <c:v>143.4375</c:v>
                </c:pt>
                <c:pt idx="205">
                  <c:v>144.140625</c:v>
                </c:pt>
                <c:pt idx="206">
                  <c:v>144.84375</c:v>
                </c:pt>
                <c:pt idx="207">
                  <c:v>145.546875</c:v>
                </c:pt>
                <c:pt idx="208">
                  <c:v>146.25</c:v>
                </c:pt>
                <c:pt idx="209">
                  <c:v>146.953125</c:v>
                </c:pt>
                <c:pt idx="210">
                  <c:v>147.65625</c:v>
                </c:pt>
                <c:pt idx="211">
                  <c:v>148.359375</c:v>
                </c:pt>
                <c:pt idx="212">
                  <c:v>149.0625</c:v>
                </c:pt>
                <c:pt idx="213">
                  <c:v>149.765625</c:v>
                </c:pt>
                <c:pt idx="214">
                  <c:v>150.46875</c:v>
                </c:pt>
                <c:pt idx="215">
                  <c:v>151.171875</c:v>
                </c:pt>
                <c:pt idx="216">
                  <c:v>151.875</c:v>
                </c:pt>
                <c:pt idx="217">
                  <c:v>152.578125</c:v>
                </c:pt>
                <c:pt idx="218">
                  <c:v>153.28125</c:v>
                </c:pt>
                <c:pt idx="219">
                  <c:v>153.984375</c:v>
                </c:pt>
                <c:pt idx="220">
                  <c:v>154.6875</c:v>
                </c:pt>
                <c:pt idx="221">
                  <c:v>155.390625</c:v>
                </c:pt>
                <c:pt idx="222">
                  <c:v>156.09375</c:v>
                </c:pt>
                <c:pt idx="223">
                  <c:v>156.796875</c:v>
                </c:pt>
                <c:pt idx="224">
                  <c:v>157.5</c:v>
                </c:pt>
                <c:pt idx="225">
                  <c:v>158.203125</c:v>
                </c:pt>
                <c:pt idx="226">
                  <c:v>158.90625</c:v>
                </c:pt>
                <c:pt idx="227">
                  <c:v>159.609375</c:v>
                </c:pt>
                <c:pt idx="228">
                  <c:v>160.3125</c:v>
                </c:pt>
                <c:pt idx="229">
                  <c:v>161.015625</c:v>
                </c:pt>
                <c:pt idx="230">
                  <c:v>161.71875</c:v>
                </c:pt>
                <c:pt idx="231">
                  <c:v>162.421875</c:v>
                </c:pt>
                <c:pt idx="232">
                  <c:v>163.125</c:v>
                </c:pt>
                <c:pt idx="233">
                  <c:v>163.828125</c:v>
                </c:pt>
                <c:pt idx="234">
                  <c:v>164.53125</c:v>
                </c:pt>
                <c:pt idx="235">
                  <c:v>165.234375</c:v>
                </c:pt>
                <c:pt idx="236">
                  <c:v>165.9375</c:v>
                </c:pt>
                <c:pt idx="237">
                  <c:v>166.640625</c:v>
                </c:pt>
                <c:pt idx="238">
                  <c:v>167.34375</c:v>
                </c:pt>
                <c:pt idx="239">
                  <c:v>168.046875</c:v>
                </c:pt>
                <c:pt idx="240">
                  <c:v>168.75</c:v>
                </c:pt>
                <c:pt idx="241">
                  <c:v>169.453125</c:v>
                </c:pt>
                <c:pt idx="242">
                  <c:v>170.15625</c:v>
                </c:pt>
                <c:pt idx="243">
                  <c:v>170.859375</c:v>
                </c:pt>
                <c:pt idx="244">
                  <c:v>171.5625</c:v>
                </c:pt>
                <c:pt idx="245">
                  <c:v>172.265625</c:v>
                </c:pt>
                <c:pt idx="246">
                  <c:v>172.96875</c:v>
                </c:pt>
                <c:pt idx="247">
                  <c:v>173.671875</c:v>
                </c:pt>
                <c:pt idx="248">
                  <c:v>174.375</c:v>
                </c:pt>
                <c:pt idx="249">
                  <c:v>175.078125</c:v>
                </c:pt>
                <c:pt idx="250">
                  <c:v>175.78125</c:v>
                </c:pt>
                <c:pt idx="251">
                  <c:v>176.484375</c:v>
                </c:pt>
                <c:pt idx="252">
                  <c:v>177.1875</c:v>
                </c:pt>
                <c:pt idx="253">
                  <c:v>177.890625</c:v>
                </c:pt>
                <c:pt idx="254">
                  <c:v>178.59375</c:v>
                </c:pt>
                <c:pt idx="255">
                  <c:v>179.296875</c:v>
                </c:pt>
                <c:pt idx="256">
                  <c:v>180</c:v>
                </c:pt>
                <c:pt idx="257">
                  <c:v>180.703125</c:v>
                </c:pt>
                <c:pt idx="258">
                  <c:v>181.40625</c:v>
                </c:pt>
                <c:pt idx="259">
                  <c:v>182.109375</c:v>
                </c:pt>
                <c:pt idx="260">
                  <c:v>182.8125</c:v>
                </c:pt>
                <c:pt idx="261">
                  <c:v>183.515625</c:v>
                </c:pt>
                <c:pt idx="262">
                  <c:v>184.21875</c:v>
                </c:pt>
                <c:pt idx="263">
                  <c:v>184.921875</c:v>
                </c:pt>
                <c:pt idx="264">
                  <c:v>185.625</c:v>
                </c:pt>
                <c:pt idx="265">
                  <c:v>186.328125</c:v>
                </c:pt>
                <c:pt idx="266">
                  <c:v>187.03125</c:v>
                </c:pt>
                <c:pt idx="267">
                  <c:v>187.734375</c:v>
                </c:pt>
                <c:pt idx="268">
                  <c:v>188.4375</c:v>
                </c:pt>
                <c:pt idx="269">
                  <c:v>189.140625</c:v>
                </c:pt>
                <c:pt idx="270">
                  <c:v>189.84375</c:v>
                </c:pt>
                <c:pt idx="271">
                  <c:v>190.546875</c:v>
                </c:pt>
                <c:pt idx="272">
                  <c:v>191.25</c:v>
                </c:pt>
                <c:pt idx="273">
                  <c:v>191.953125</c:v>
                </c:pt>
                <c:pt idx="274">
                  <c:v>192.65625</c:v>
                </c:pt>
                <c:pt idx="275">
                  <c:v>193.359375</c:v>
                </c:pt>
                <c:pt idx="276">
                  <c:v>194.0625</c:v>
                </c:pt>
                <c:pt idx="277">
                  <c:v>194.765625</c:v>
                </c:pt>
                <c:pt idx="278">
                  <c:v>195.46875</c:v>
                </c:pt>
                <c:pt idx="279">
                  <c:v>196.171875</c:v>
                </c:pt>
                <c:pt idx="280">
                  <c:v>196.875</c:v>
                </c:pt>
                <c:pt idx="281">
                  <c:v>197.578125</c:v>
                </c:pt>
                <c:pt idx="282">
                  <c:v>198.28125</c:v>
                </c:pt>
                <c:pt idx="283">
                  <c:v>198.984375</c:v>
                </c:pt>
                <c:pt idx="284">
                  <c:v>199.6875</c:v>
                </c:pt>
                <c:pt idx="285">
                  <c:v>200.390625</c:v>
                </c:pt>
                <c:pt idx="286">
                  <c:v>201.09375</c:v>
                </c:pt>
                <c:pt idx="287">
                  <c:v>201.796875</c:v>
                </c:pt>
                <c:pt idx="288">
                  <c:v>202.5</c:v>
                </c:pt>
                <c:pt idx="289">
                  <c:v>203.203125</c:v>
                </c:pt>
                <c:pt idx="290">
                  <c:v>203.90625</c:v>
                </c:pt>
                <c:pt idx="291">
                  <c:v>204.609375</c:v>
                </c:pt>
                <c:pt idx="292">
                  <c:v>205.3125</c:v>
                </c:pt>
                <c:pt idx="293">
                  <c:v>206.015625</c:v>
                </c:pt>
                <c:pt idx="294">
                  <c:v>206.71875</c:v>
                </c:pt>
                <c:pt idx="295">
                  <c:v>207.421875</c:v>
                </c:pt>
                <c:pt idx="296">
                  <c:v>208.125</c:v>
                </c:pt>
                <c:pt idx="297">
                  <c:v>208.828125</c:v>
                </c:pt>
                <c:pt idx="298">
                  <c:v>209.53125</c:v>
                </c:pt>
                <c:pt idx="299">
                  <c:v>210.234375</c:v>
                </c:pt>
                <c:pt idx="300">
                  <c:v>210.9375</c:v>
                </c:pt>
                <c:pt idx="301">
                  <c:v>211.640625</c:v>
                </c:pt>
                <c:pt idx="302">
                  <c:v>212.34375</c:v>
                </c:pt>
                <c:pt idx="303">
                  <c:v>213.046875</c:v>
                </c:pt>
                <c:pt idx="304">
                  <c:v>213.75</c:v>
                </c:pt>
                <c:pt idx="305">
                  <c:v>214.453125</c:v>
                </c:pt>
                <c:pt idx="306">
                  <c:v>215.15625</c:v>
                </c:pt>
                <c:pt idx="307">
                  <c:v>215.859375</c:v>
                </c:pt>
                <c:pt idx="308">
                  <c:v>216.5625</c:v>
                </c:pt>
                <c:pt idx="309">
                  <c:v>217.265625</c:v>
                </c:pt>
                <c:pt idx="310">
                  <c:v>217.96875</c:v>
                </c:pt>
                <c:pt idx="311">
                  <c:v>218.671875</c:v>
                </c:pt>
                <c:pt idx="312">
                  <c:v>219.375</c:v>
                </c:pt>
                <c:pt idx="313">
                  <c:v>220.078125</c:v>
                </c:pt>
                <c:pt idx="314">
                  <c:v>220.78125</c:v>
                </c:pt>
                <c:pt idx="315">
                  <c:v>221.484375</c:v>
                </c:pt>
                <c:pt idx="316">
                  <c:v>222.1875</c:v>
                </c:pt>
                <c:pt idx="317">
                  <c:v>222.890625</c:v>
                </c:pt>
                <c:pt idx="318">
                  <c:v>223.59375</c:v>
                </c:pt>
                <c:pt idx="319">
                  <c:v>224.296875</c:v>
                </c:pt>
                <c:pt idx="320">
                  <c:v>225</c:v>
                </c:pt>
                <c:pt idx="321">
                  <c:v>225.703125</c:v>
                </c:pt>
                <c:pt idx="322">
                  <c:v>226.40625</c:v>
                </c:pt>
                <c:pt idx="323">
                  <c:v>227.109375</c:v>
                </c:pt>
                <c:pt idx="324">
                  <c:v>227.8125</c:v>
                </c:pt>
                <c:pt idx="325">
                  <c:v>228.515625</c:v>
                </c:pt>
                <c:pt idx="326">
                  <c:v>229.21875</c:v>
                </c:pt>
                <c:pt idx="327">
                  <c:v>229.921875</c:v>
                </c:pt>
                <c:pt idx="328">
                  <c:v>230.625</c:v>
                </c:pt>
                <c:pt idx="329">
                  <c:v>231.328125</c:v>
                </c:pt>
                <c:pt idx="330">
                  <c:v>232.03125</c:v>
                </c:pt>
                <c:pt idx="331">
                  <c:v>232.734375</c:v>
                </c:pt>
                <c:pt idx="332">
                  <c:v>233.4375</c:v>
                </c:pt>
                <c:pt idx="333">
                  <c:v>234.140625</c:v>
                </c:pt>
                <c:pt idx="334">
                  <c:v>234.84375</c:v>
                </c:pt>
                <c:pt idx="335">
                  <c:v>235.546875</c:v>
                </c:pt>
                <c:pt idx="336">
                  <c:v>236.25</c:v>
                </c:pt>
                <c:pt idx="337">
                  <c:v>236.953125</c:v>
                </c:pt>
                <c:pt idx="338">
                  <c:v>237.65625</c:v>
                </c:pt>
                <c:pt idx="339">
                  <c:v>238.359375</c:v>
                </c:pt>
                <c:pt idx="340">
                  <c:v>239.0625</c:v>
                </c:pt>
                <c:pt idx="341">
                  <c:v>239.765625</c:v>
                </c:pt>
                <c:pt idx="342">
                  <c:v>240.46875</c:v>
                </c:pt>
                <c:pt idx="343">
                  <c:v>241.171875</c:v>
                </c:pt>
                <c:pt idx="344">
                  <c:v>241.875</c:v>
                </c:pt>
                <c:pt idx="345">
                  <c:v>242.578125</c:v>
                </c:pt>
                <c:pt idx="346">
                  <c:v>243.28125</c:v>
                </c:pt>
                <c:pt idx="347">
                  <c:v>243.984375</c:v>
                </c:pt>
                <c:pt idx="348">
                  <c:v>244.6875</c:v>
                </c:pt>
                <c:pt idx="349">
                  <c:v>245.390625</c:v>
                </c:pt>
                <c:pt idx="350">
                  <c:v>246.09375</c:v>
                </c:pt>
                <c:pt idx="351">
                  <c:v>246.796875</c:v>
                </c:pt>
                <c:pt idx="352">
                  <c:v>247.5</c:v>
                </c:pt>
                <c:pt idx="353">
                  <c:v>248.203125</c:v>
                </c:pt>
                <c:pt idx="354">
                  <c:v>248.90625</c:v>
                </c:pt>
                <c:pt idx="355">
                  <c:v>249.609375</c:v>
                </c:pt>
                <c:pt idx="356">
                  <c:v>250.3125</c:v>
                </c:pt>
                <c:pt idx="357">
                  <c:v>251.015625</c:v>
                </c:pt>
                <c:pt idx="358">
                  <c:v>251.71875</c:v>
                </c:pt>
                <c:pt idx="359">
                  <c:v>252.421875</c:v>
                </c:pt>
                <c:pt idx="360">
                  <c:v>253.125</c:v>
                </c:pt>
                <c:pt idx="361">
                  <c:v>253.828125</c:v>
                </c:pt>
                <c:pt idx="362">
                  <c:v>254.53125</c:v>
                </c:pt>
                <c:pt idx="363">
                  <c:v>255.234375</c:v>
                </c:pt>
                <c:pt idx="364">
                  <c:v>255.9375</c:v>
                </c:pt>
                <c:pt idx="365">
                  <c:v>256.640625</c:v>
                </c:pt>
                <c:pt idx="366">
                  <c:v>257.34375</c:v>
                </c:pt>
                <c:pt idx="367">
                  <c:v>258.046875</c:v>
                </c:pt>
                <c:pt idx="368">
                  <c:v>258.75</c:v>
                </c:pt>
                <c:pt idx="369">
                  <c:v>259.453125</c:v>
                </c:pt>
                <c:pt idx="370">
                  <c:v>260.15625</c:v>
                </c:pt>
                <c:pt idx="371">
                  <c:v>260.859375</c:v>
                </c:pt>
                <c:pt idx="372">
                  <c:v>261.5625</c:v>
                </c:pt>
                <c:pt idx="373">
                  <c:v>262.265625</c:v>
                </c:pt>
                <c:pt idx="374">
                  <c:v>262.96875</c:v>
                </c:pt>
                <c:pt idx="375">
                  <c:v>263.671875</c:v>
                </c:pt>
                <c:pt idx="376">
                  <c:v>264.375</c:v>
                </c:pt>
                <c:pt idx="377">
                  <c:v>265.078125</c:v>
                </c:pt>
                <c:pt idx="378">
                  <c:v>265.78125</c:v>
                </c:pt>
                <c:pt idx="379">
                  <c:v>266.484375</c:v>
                </c:pt>
                <c:pt idx="380">
                  <c:v>267.1875</c:v>
                </c:pt>
                <c:pt idx="381">
                  <c:v>267.890625</c:v>
                </c:pt>
                <c:pt idx="382">
                  <c:v>268.59375</c:v>
                </c:pt>
                <c:pt idx="383">
                  <c:v>269.296875</c:v>
                </c:pt>
                <c:pt idx="384">
                  <c:v>270</c:v>
                </c:pt>
                <c:pt idx="385">
                  <c:v>270.703125</c:v>
                </c:pt>
                <c:pt idx="386">
                  <c:v>271.40625</c:v>
                </c:pt>
                <c:pt idx="387">
                  <c:v>272.109375</c:v>
                </c:pt>
                <c:pt idx="388">
                  <c:v>272.8125</c:v>
                </c:pt>
                <c:pt idx="389">
                  <c:v>273.515625</c:v>
                </c:pt>
                <c:pt idx="390">
                  <c:v>274.21875</c:v>
                </c:pt>
                <c:pt idx="391">
                  <c:v>274.921875</c:v>
                </c:pt>
                <c:pt idx="392">
                  <c:v>275.625</c:v>
                </c:pt>
                <c:pt idx="393">
                  <c:v>276.328125</c:v>
                </c:pt>
                <c:pt idx="394">
                  <c:v>277.03125</c:v>
                </c:pt>
                <c:pt idx="395">
                  <c:v>277.734375</c:v>
                </c:pt>
                <c:pt idx="396">
                  <c:v>278.4375</c:v>
                </c:pt>
                <c:pt idx="397">
                  <c:v>279.140625</c:v>
                </c:pt>
                <c:pt idx="398">
                  <c:v>279.84375</c:v>
                </c:pt>
                <c:pt idx="399">
                  <c:v>280.546875</c:v>
                </c:pt>
                <c:pt idx="400">
                  <c:v>281.25</c:v>
                </c:pt>
                <c:pt idx="401">
                  <c:v>281.953125</c:v>
                </c:pt>
                <c:pt idx="402">
                  <c:v>282.65625</c:v>
                </c:pt>
                <c:pt idx="403">
                  <c:v>283.359375</c:v>
                </c:pt>
                <c:pt idx="404">
                  <c:v>284.0625</c:v>
                </c:pt>
                <c:pt idx="405">
                  <c:v>284.765625</c:v>
                </c:pt>
                <c:pt idx="406">
                  <c:v>285.46875</c:v>
                </c:pt>
                <c:pt idx="407">
                  <c:v>286.171875</c:v>
                </c:pt>
                <c:pt idx="408">
                  <c:v>286.875</c:v>
                </c:pt>
                <c:pt idx="409">
                  <c:v>287.578125</c:v>
                </c:pt>
                <c:pt idx="410">
                  <c:v>288.28125</c:v>
                </c:pt>
                <c:pt idx="411">
                  <c:v>288.984375</c:v>
                </c:pt>
                <c:pt idx="412">
                  <c:v>289.6875</c:v>
                </c:pt>
                <c:pt idx="413">
                  <c:v>290.390625</c:v>
                </c:pt>
                <c:pt idx="414">
                  <c:v>291.09375</c:v>
                </c:pt>
                <c:pt idx="415">
                  <c:v>291.796875</c:v>
                </c:pt>
                <c:pt idx="416">
                  <c:v>292.5</c:v>
                </c:pt>
                <c:pt idx="417">
                  <c:v>293.203125</c:v>
                </c:pt>
                <c:pt idx="418">
                  <c:v>293.90625</c:v>
                </c:pt>
                <c:pt idx="419">
                  <c:v>294.609375</c:v>
                </c:pt>
                <c:pt idx="420">
                  <c:v>295.3125</c:v>
                </c:pt>
                <c:pt idx="421">
                  <c:v>296.015625</c:v>
                </c:pt>
                <c:pt idx="422">
                  <c:v>296.71875</c:v>
                </c:pt>
                <c:pt idx="423">
                  <c:v>297.421875</c:v>
                </c:pt>
                <c:pt idx="424">
                  <c:v>298.125</c:v>
                </c:pt>
                <c:pt idx="425">
                  <c:v>298.828125</c:v>
                </c:pt>
                <c:pt idx="426">
                  <c:v>299.53125</c:v>
                </c:pt>
                <c:pt idx="427">
                  <c:v>300.234375</c:v>
                </c:pt>
                <c:pt idx="428">
                  <c:v>300.9375</c:v>
                </c:pt>
                <c:pt idx="429">
                  <c:v>301.640625</c:v>
                </c:pt>
                <c:pt idx="430">
                  <c:v>302.34375</c:v>
                </c:pt>
                <c:pt idx="431">
                  <c:v>303.046875</c:v>
                </c:pt>
                <c:pt idx="432">
                  <c:v>303.75</c:v>
                </c:pt>
                <c:pt idx="433">
                  <c:v>304.453125</c:v>
                </c:pt>
                <c:pt idx="434">
                  <c:v>305.15625</c:v>
                </c:pt>
                <c:pt idx="435">
                  <c:v>305.859375</c:v>
                </c:pt>
                <c:pt idx="436">
                  <c:v>306.5625</c:v>
                </c:pt>
                <c:pt idx="437">
                  <c:v>307.265625</c:v>
                </c:pt>
                <c:pt idx="438">
                  <c:v>307.96875</c:v>
                </c:pt>
                <c:pt idx="439">
                  <c:v>308.671875</c:v>
                </c:pt>
                <c:pt idx="440">
                  <c:v>309.375</c:v>
                </c:pt>
                <c:pt idx="441">
                  <c:v>310.078125</c:v>
                </c:pt>
                <c:pt idx="442">
                  <c:v>310.78125</c:v>
                </c:pt>
                <c:pt idx="443">
                  <c:v>311.484375</c:v>
                </c:pt>
                <c:pt idx="444">
                  <c:v>312.1875</c:v>
                </c:pt>
                <c:pt idx="445">
                  <c:v>312.890625</c:v>
                </c:pt>
                <c:pt idx="446">
                  <c:v>313.59375</c:v>
                </c:pt>
                <c:pt idx="447">
                  <c:v>314.296875</c:v>
                </c:pt>
                <c:pt idx="448">
                  <c:v>315</c:v>
                </c:pt>
                <c:pt idx="449">
                  <c:v>315.703125</c:v>
                </c:pt>
                <c:pt idx="450">
                  <c:v>316.40625</c:v>
                </c:pt>
                <c:pt idx="451">
                  <c:v>317.109375</c:v>
                </c:pt>
                <c:pt idx="452">
                  <c:v>317.8125</c:v>
                </c:pt>
                <c:pt idx="453">
                  <c:v>318.515625</c:v>
                </c:pt>
                <c:pt idx="454">
                  <c:v>319.21875</c:v>
                </c:pt>
                <c:pt idx="455">
                  <c:v>319.921875</c:v>
                </c:pt>
                <c:pt idx="456">
                  <c:v>320.625</c:v>
                </c:pt>
                <c:pt idx="457">
                  <c:v>321.328125</c:v>
                </c:pt>
                <c:pt idx="458">
                  <c:v>322.03125</c:v>
                </c:pt>
                <c:pt idx="459">
                  <c:v>322.734375</c:v>
                </c:pt>
                <c:pt idx="460">
                  <c:v>323.4375</c:v>
                </c:pt>
                <c:pt idx="461">
                  <c:v>324.140625</c:v>
                </c:pt>
                <c:pt idx="462">
                  <c:v>324.84375</c:v>
                </c:pt>
                <c:pt idx="463">
                  <c:v>325.546875</c:v>
                </c:pt>
                <c:pt idx="464">
                  <c:v>326.25</c:v>
                </c:pt>
                <c:pt idx="465">
                  <c:v>326.953125</c:v>
                </c:pt>
                <c:pt idx="466">
                  <c:v>327.65625</c:v>
                </c:pt>
                <c:pt idx="467">
                  <c:v>328.359375</c:v>
                </c:pt>
                <c:pt idx="468">
                  <c:v>329.0625</c:v>
                </c:pt>
                <c:pt idx="469">
                  <c:v>329.765625</c:v>
                </c:pt>
                <c:pt idx="470">
                  <c:v>330.46875</c:v>
                </c:pt>
                <c:pt idx="471">
                  <c:v>331.171875</c:v>
                </c:pt>
                <c:pt idx="472">
                  <c:v>331.875</c:v>
                </c:pt>
                <c:pt idx="473">
                  <c:v>332.578125</c:v>
                </c:pt>
                <c:pt idx="474">
                  <c:v>333.28125</c:v>
                </c:pt>
                <c:pt idx="475">
                  <c:v>333.984375</c:v>
                </c:pt>
                <c:pt idx="476">
                  <c:v>334.6875</c:v>
                </c:pt>
                <c:pt idx="477">
                  <c:v>335.390625</c:v>
                </c:pt>
                <c:pt idx="478">
                  <c:v>336.09375</c:v>
                </c:pt>
                <c:pt idx="479">
                  <c:v>336.796875</c:v>
                </c:pt>
                <c:pt idx="480">
                  <c:v>337.5</c:v>
                </c:pt>
                <c:pt idx="481">
                  <c:v>338.203125</c:v>
                </c:pt>
                <c:pt idx="482">
                  <c:v>338.90625</c:v>
                </c:pt>
                <c:pt idx="483">
                  <c:v>339.609375</c:v>
                </c:pt>
                <c:pt idx="484">
                  <c:v>340.3125</c:v>
                </c:pt>
                <c:pt idx="485">
                  <c:v>341.015625</c:v>
                </c:pt>
                <c:pt idx="486">
                  <c:v>341.71875</c:v>
                </c:pt>
                <c:pt idx="487">
                  <c:v>342.421875</c:v>
                </c:pt>
                <c:pt idx="488">
                  <c:v>343.125</c:v>
                </c:pt>
                <c:pt idx="489">
                  <c:v>343.828125</c:v>
                </c:pt>
                <c:pt idx="490">
                  <c:v>344.53125</c:v>
                </c:pt>
                <c:pt idx="491">
                  <c:v>345.234375</c:v>
                </c:pt>
                <c:pt idx="492">
                  <c:v>345.9375</c:v>
                </c:pt>
                <c:pt idx="493">
                  <c:v>346.640625</c:v>
                </c:pt>
                <c:pt idx="494">
                  <c:v>347.34375</c:v>
                </c:pt>
                <c:pt idx="495">
                  <c:v>348.046875</c:v>
                </c:pt>
                <c:pt idx="496">
                  <c:v>348.75</c:v>
                </c:pt>
                <c:pt idx="497">
                  <c:v>349.453125</c:v>
                </c:pt>
                <c:pt idx="498">
                  <c:v>350.15625</c:v>
                </c:pt>
                <c:pt idx="499">
                  <c:v>350.859375</c:v>
                </c:pt>
                <c:pt idx="500">
                  <c:v>351.5625</c:v>
                </c:pt>
                <c:pt idx="501">
                  <c:v>352.265625</c:v>
                </c:pt>
                <c:pt idx="502">
                  <c:v>352.96875</c:v>
                </c:pt>
                <c:pt idx="503">
                  <c:v>353.671875</c:v>
                </c:pt>
                <c:pt idx="504">
                  <c:v>354.375</c:v>
                </c:pt>
                <c:pt idx="505">
                  <c:v>355.078125</c:v>
                </c:pt>
                <c:pt idx="506">
                  <c:v>355.78125</c:v>
                </c:pt>
                <c:pt idx="507">
                  <c:v>356.484375</c:v>
                </c:pt>
                <c:pt idx="508">
                  <c:v>357.1875</c:v>
                </c:pt>
                <c:pt idx="509">
                  <c:v>357.890625</c:v>
                </c:pt>
                <c:pt idx="510">
                  <c:v>358.59375</c:v>
                </c:pt>
                <c:pt idx="511">
                  <c:v>359.296875</c:v>
                </c:pt>
                <c:pt idx="512">
                  <c:v>360</c:v>
                </c:pt>
              </c:numCache>
            </c:numRef>
          </c:xVal>
          <c:yVal>
            <c:numRef>
              <c:f>Feuil1!$O$12:$O$524</c:f>
              <c:numCache>
                <c:ptCount val="513"/>
                <c:pt idx="0">
                  <c:v>0</c:v>
                </c:pt>
                <c:pt idx="1">
                  <c:v>0.02403846153846154</c:v>
                </c:pt>
                <c:pt idx="2">
                  <c:v>0.04807692307692308</c:v>
                </c:pt>
                <c:pt idx="3">
                  <c:v>0.07211538461538462</c:v>
                </c:pt>
                <c:pt idx="4">
                  <c:v>0.09615384615384616</c:v>
                </c:pt>
                <c:pt idx="5">
                  <c:v>0.1201923076923077</c:v>
                </c:pt>
                <c:pt idx="6">
                  <c:v>0.14423076923076925</c:v>
                </c:pt>
                <c:pt idx="7">
                  <c:v>0.16826923076923075</c:v>
                </c:pt>
                <c:pt idx="8">
                  <c:v>0.2003205128205128</c:v>
                </c:pt>
                <c:pt idx="9">
                  <c:v>0.22435897435897437</c:v>
                </c:pt>
                <c:pt idx="10">
                  <c:v>0.2483974358974359</c:v>
                </c:pt>
                <c:pt idx="11">
                  <c:v>0.2724358974358974</c:v>
                </c:pt>
                <c:pt idx="12">
                  <c:v>0.296474358974359</c:v>
                </c:pt>
                <c:pt idx="13">
                  <c:v>0.32051282051282054</c:v>
                </c:pt>
                <c:pt idx="14">
                  <c:v>0.34455128205128205</c:v>
                </c:pt>
                <c:pt idx="15">
                  <c:v>0.3685897435897436</c:v>
                </c:pt>
                <c:pt idx="16">
                  <c:v>0.3926282051282051</c:v>
                </c:pt>
                <c:pt idx="17">
                  <c:v>0.4246794871794872</c:v>
                </c:pt>
                <c:pt idx="18">
                  <c:v>0.44871794871794873</c:v>
                </c:pt>
                <c:pt idx="19">
                  <c:v>0.47275641025641024</c:v>
                </c:pt>
                <c:pt idx="20">
                  <c:v>0.4967948717948718</c:v>
                </c:pt>
                <c:pt idx="21">
                  <c:v>0.5208333333333334</c:v>
                </c:pt>
                <c:pt idx="22">
                  <c:v>0.5448717948717948</c:v>
                </c:pt>
                <c:pt idx="23">
                  <c:v>0.5689102564102564</c:v>
                </c:pt>
                <c:pt idx="24">
                  <c:v>0.592948717948718</c:v>
                </c:pt>
                <c:pt idx="25">
                  <c:v>0.6169871794871795</c:v>
                </c:pt>
                <c:pt idx="26">
                  <c:v>0.6410256410256411</c:v>
                </c:pt>
                <c:pt idx="27">
                  <c:v>0.6650641025641025</c:v>
                </c:pt>
                <c:pt idx="28">
                  <c:v>0.6891025641025641</c:v>
                </c:pt>
                <c:pt idx="29">
                  <c:v>0.7131410256410257</c:v>
                </c:pt>
                <c:pt idx="30">
                  <c:v>0.7371794871794872</c:v>
                </c:pt>
                <c:pt idx="31">
                  <c:v>0.7612179487179487</c:v>
                </c:pt>
                <c:pt idx="32">
                  <c:v>0.7772435897435898</c:v>
                </c:pt>
                <c:pt idx="33">
                  <c:v>0.8012820512820512</c:v>
                </c:pt>
                <c:pt idx="34">
                  <c:v>0.8253205128205128</c:v>
                </c:pt>
                <c:pt idx="35">
                  <c:v>0.8493589743589745</c:v>
                </c:pt>
                <c:pt idx="36">
                  <c:v>0.8733974358974359</c:v>
                </c:pt>
                <c:pt idx="37">
                  <c:v>0.8974358974358975</c:v>
                </c:pt>
                <c:pt idx="38">
                  <c:v>0.9214743589743589</c:v>
                </c:pt>
                <c:pt idx="39">
                  <c:v>0.9375</c:v>
                </c:pt>
                <c:pt idx="40">
                  <c:v>0.9615384615384616</c:v>
                </c:pt>
                <c:pt idx="41">
                  <c:v>0.985576923076923</c:v>
                </c:pt>
                <c:pt idx="42">
                  <c:v>1.0096153846153846</c:v>
                </c:pt>
                <c:pt idx="43">
                  <c:v>1.0256410256410255</c:v>
                </c:pt>
                <c:pt idx="44">
                  <c:v>1.0496794871794872</c:v>
                </c:pt>
                <c:pt idx="45">
                  <c:v>1.0737179487179487</c:v>
                </c:pt>
                <c:pt idx="46">
                  <c:v>1.0897435897435896</c:v>
                </c:pt>
                <c:pt idx="47">
                  <c:v>1.1137820512820513</c:v>
                </c:pt>
                <c:pt idx="48">
                  <c:v>1.1378205128205128</c:v>
                </c:pt>
                <c:pt idx="49">
                  <c:v>1.153846153846154</c:v>
                </c:pt>
                <c:pt idx="50">
                  <c:v>1.1778846153846154</c:v>
                </c:pt>
                <c:pt idx="51">
                  <c:v>1.1939102564102564</c:v>
                </c:pt>
                <c:pt idx="52">
                  <c:v>1.217948717948718</c:v>
                </c:pt>
                <c:pt idx="53">
                  <c:v>1.2419871794871795</c:v>
                </c:pt>
                <c:pt idx="54">
                  <c:v>1.2580128205128205</c:v>
                </c:pt>
                <c:pt idx="55">
                  <c:v>1.2740384615384615</c:v>
                </c:pt>
                <c:pt idx="56">
                  <c:v>1.2980769230769231</c:v>
                </c:pt>
                <c:pt idx="57">
                  <c:v>1.314102564102564</c:v>
                </c:pt>
                <c:pt idx="58">
                  <c:v>1.3381410256410258</c:v>
                </c:pt>
                <c:pt idx="59">
                  <c:v>1.3541666666666667</c:v>
                </c:pt>
                <c:pt idx="60">
                  <c:v>1.3701923076923077</c:v>
                </c:pt>
                <c:pt idx="61">
                  <c:v>1.3942307692307692</c:v>
                </c:pt>
                <c:pt idx="62">
                  <c:v>1.4102564102564104</c:v>
                </c:pt>
                <c:pt idx="63">
                  <c:v>1.4262820512820513</c:v>
                </c:pt>
                <c:pt idx="64">
                  <c:v>1.4503205128205128</c:v>
                </c:pt>
                <c:pt idx="65">
                  <c:v>1.4663461538461537</c:v>
                </c:pt>
                <c:pt idx="66">
                  <c:v>1.4823717948717947</c:v>
                </c:pt>
                <c:pt idx="67">
                  <c:v>1.498397435897436</c:v>
                </c:pt>
                <c:pt idx="68">
                  <c:v>1.5144230769230769</c:v>
                </c:pt>
                <c:pt idx="69">
                  <c:v>1.5304487179487178</c:v>
                </c:pt>
                <c:pt idx="70">
                  <c:v>1.546474358974359</c:v>
                </c:pt>
                <c:pt idx="71">
                  <c:v>1.5625</c:v>
                </c:pt>
                <c:pt idx="72">
                  <c:v>1.5785256410256412</c:v>
                </c:pt>
                <c:pt idx="73">
                  <c:v>1.5945512820512822</c:v>
                </c:pt>
                <c:pt idx="74">
                  <c:v>1.6105769230769231</c:v>
                </c:pt>
                <c:pt idx="75">
                  <c:v>1.626602564102564</c:v>
                </c:pt>
                <c:pt idx="76">
                  <c:v>1.642628205128205</c:v>
                </c:pt>
                <c:pt idx="77">
                  <c:v>1.6586538461538463</c:v>
                </c:pt>
                <c:pt idx="78">
                  <c:v>1.6746794871794872</c:v>
                </c:pt>
                <c:pt idx="79">
                  <c:v>1.6907051282051282</c:v>
                </c:pt>
                <c:pt idx="80">
                  <c:v>1.698717948717949</c:v>
                </c:pt>
                <c:pt idx="81">
                  <c:v>1.7147435897435899</c:v>
                </c:pt>
                <c:pt idx="82">
                  <c:v>1.7307692307692308</c:v>
                </c:pt>
                <c:pt idx="83">
                  <c:v>1.7387820512820513</c:v>
                </c:pt>
                <c:pt idx="84">
                  <c:v>1.7548076923076923</c:v>
                </c:pt>
                <c:pt idx="85">
                  <c:v>1.7708333333333333</c:v>
                </c:pt>
                <c:pt idx="86">
                  <c:v>1.778846153846154</c:v>
                </c:pt>
                <c:pt idx="87">
                  <c:v>1.794871794871795</c:v>
                </c:pt>
                <c:pt idx="88">
                  <c:v>1.8028846153846154</c:v>
                </c:pt>
                <c:pt idx="89">
                  <c:v>1.8189102564102564</c:v>
                </c:pt>
                <c:pt idx="90">
                  <c:v>1.8269230769230769</c:v>
                </c:pt>
                <c:pt idx="91">
                  <c:v>1.8429487179487178</c:v>
                </c:pt>
                <c:pt idx="92">
                  <c:v>1.8509615384615385</c:v>
                </c:pt>
                <c:pt idx="93">
                  <c:v>1.8589743589743588</c:v>
                </c:pt>
                <c:pt idx="94">
                  <c:v>1.875</c:v>
                </c:pt>
                <c:pt idx="95">
                  <c:v>1.8830128205128205</c:v>
                </c:pt>
                <c:pt idx="96">
                  <c:v>1.891025641025641</c:v>
                </c:pt>
                <c:pt idx="97">
                  <c:v>1.8990384615384615</c:v>
                </c:pt>
                <c:pt idx="98">
                  <c:v>1.907051282051282</c:v>
                </c:pt>
                <c:pt idx="99">
                  <c:v>1.9150641025641026</c:v>
                </c:pt>
                <c:pt idx="100">
                  <c:v>1.9310897435897436</c:v>
                </c:pt>
                <c:pt idx="101">
                  <c:v>1.939102564102564</c:v>
                </c:pt>
                <c:pt idx="102">
                  <c:v>1.9471153846153846</c:v>
                </c:pt>
                <c:pt idx="103">
                  <c:v>1.9551282051282053</c:v>
                </c:pt>
                <c:pt idx="104">
                  <c:v>1.9551282051282053</c:v>
                </c:pt>
                <c:pt idx="105">
                  <c:v>1.9631410256410255</c:v>
                </c:pt>
                <c:pt idx="106">
                  <c:v>1.971153846153846</c:v>
                </c:pt>
                <c:pt idx="107">
                  <c:v>1.9791666666666667</c:v>
                </c:pt>
                <c:pt idx="108">
                  <c:v>1.9871794871794872</c:v>
                </c:pt>
                <c:pt idx="109">
                  <c:v>1.9951923076923077</c:v>
                </c:pt>
                <c:pt idx="110">
                  <c:v>1.9951923076923077</c:v>
                </c:pt>
                <c:pt idx="111">
                  <c:v>2.003205128205128</c:v>
                </c:pt>
                <c:pt idx="112">
                  <c:v>2.011217948717949</c:v>
                </c:pt>
                <c:pt idx="113">
                  <c:v>2.011217948717949</c:v>
                </c:pt>
                <c:pt idx="114">
                  <c:v>2.019230769230769</c:v>
                </c:pt>
                <c:pt idx="115">
                  <c:v>2.019230769230769</c:v>
                </c:pt>
                <c:pt idx="116">
                  <c:v>2.02724358974359</c:v>
                </c:pt>
                <c:pt idx="117">
                  <c:v>2.02724358974359</c:v>
                </c:pt>
                <c:pt idx="118">
                  <c:v>2.03525641025641</c:v>
                </c:pt>
                <c:pt idx="119">
                  <c:v>2.03525641025641</c:v>
                </c:pt>
                <c:pt idx="120">
                  <c:v>2.03525641025641</c:v>
                </c:pt>
                <c:pt idx="121">
                  <c:v>2.043269230769231</c:v>
                </c:pt>
                <c:pt idx="122">
                  <c:v>2.043269230769231</c:v>
                </c:pt>
                <c:pt idx="123">
                  <c:v>2.043269230769231</c:v>
                </c:pt>
                <c:pt idx="124">
                  <c:v>2.043269230769231</c:v>
                </c:pt>
                <c:pt idx="125">
                  <c:v>2.043269230769231</c:v>
                </c:pt>
                <c:pt idx="126">
                  <c:v>2.043269230769231</c:v>
                </c:pt>
                <c:pt idx="127">
                  <c:v>2.043269230769231</c:v>
                </c:pt>
                <c:pt idx="128">
                  <c:v>2.051282051282051</c:v>
                </c:pt>
                <c:pt idx="129">
                  <c:v>2.043269230769231</c:v>
                </c:pt>
                <c:pt idx="130">
                  <c:v>2.043269230769231</c:v>
                </c:pt>
                <c:pt idx="131">
                  <c:v>2.043269230769231</c:v>
                </c:pt>
                <c:pt idx="132">
                  <c:v>2.043269230769231</c:v>
                </c:pt>
                <c:pt idx="133">
                  <c:v>2.043269230769231</c:v>
                </c:pt>
                <c:pt idx="134">
                  <c:v>2.043269230769231</c:v>
                </c:pt>
                <c:pt idx="135">
                  <c:v>2.043269230769231</c:v>
                </c:pt>
                <c:pt idx="136">
                  <c:v>2.03525641025641</c:v>
                </c:pt>
                <c:pt idx="137">
                  <c:v>2.03525641025641</c:v>
                </c:pt>
                <c:pt idx="138">
                  <c:v>2.03525641025641</c:v>
                </c:pt>
                <c:pt idx="139">
                  <c:v>2.02724358974359</c:v>
                </c:pt>
                <c:pt idx="140">
                  <c:v>2.02724358974359</c:v>
                </c:pt>
                <c:pt idx="141">
                  <c:v>2.019230769230769</c:v>
                </c:pt>
                <c:pt idx="142">
                  <c:v>2.019230769230769</c:v>
                </c:pt>
                <c:pt idx="143">
                  <c:v>2.011217948717949</c:v>
                </c:pt>
                <c:pt idx="144">
                  <c:v>2.011217948717949</c:v>
                </c:pt>
                <c:pt idx="145">
                  <c:v>2.003205128205128</c:v>
                </c:pt>
                <c:pt idx="146">
                  <c:v>1.9951923076923077</c:v>
                </c:pt>
                <c:pt idx="147">
                  <c:v>1.9951923076923077</c:v>
                </c:pt>
                <c:pt idx="148">
                  <c:v>1.9871794871794872</c:v>
                </c:pt>
                <c:pt idx="149">
                  <c:v>1.9791666666666667</c:v>
                </c:pt>
                <c:pt idx="150">
                  <c:v>1.971153846153846</c:v>
                </c:pt>
                <c:pt idx="151">
                  <c:v>1.9631410256410255</c:v>
                </c:pt>
                <c:pt idx="152">
                  <c:v>1.9551282051282053</c:v>
                </c:pt>
                <c:pt idx="153">
                  <c:v>1.9551282051282053</c:v>
                </c:pt>
                <c:pt idx="154">
                  <c:v>1.9471153846153846</c:v>
                </c:pt>
                <c:pt idx="155">
                  <c:v>1.939102564102564</c:v>
                </c:pt>
                <c:pt idx="156">
                  <c:v>1.9310897435897436</c:v>
                </c:pt>
                <c:pt idx="157">
                  <c:v>1.9150641025641026</c:v>
                </c:pt>
                <c:pt idx="158">
                  <c:v>1.907051282051282</c:v>
                </c:pt>
                <c:pt idx="159">
                  <c:v>1.8990384615384615</c:v>
                </c:pt>
                <c:pt idx="160">
                  <c:v>1.891025641025641</c:v>
                </c:pt>
                <c:pt idx="161">
                  <c:v>1.8830128205128205</c:v>
                </c:pt>
                <c:pt idx="162">
                  <c:v>1.875</c:v>
                </c:pt>
                <c:pt idx="163">
                  <c:v>1.8589743589743588</c:v>
                </c:pt>
                <c:pt idx="164">
                  <c:v>1.8509615384615385</c:v>
                </c:pt>
                <c:pt idx="165">
                  <c:v>1.8429487179487178</c:v>
                </c:pt>
                <c:pt idx="166">
                  <c:v>1.8269230769230769</c:v>
                </c:pt>
                <c:pt idx="167">
                  <c:v>1.8189102564102564</c:v>
                </c:pt>
                <c:pt idx="168">
                  <c:v>1.8028846153846154</c:v>
                </c:pt>
                <c:pt idx="169">
                  <c:v>1.794871794871795</c:v>
                </c:pt>
                <c:pt idx="170">
                  <c:v>1.778846153846154</c:v>
                </c:pt>
                <c:pt idx="171">
                  <c:v>1.7708333333333333</c:v>
                </c:pt>
                <c:pt idx="172">
                  <c:v>1.7548076923076923</c:v>
                </c:pt>
                <c:pt idx="173">
                  <c:v>1.7387820512820513</c:v>
                </c:pt>
                <c:pt idx="174">
                  <c:v>1.7307692307692308</c:v>
                </c:pt>
                <c:pt idx="175">
                  <c:v>1.7147435897435899</c:v>
                </c:pt>
                <c:pt idx="176">
                  <c:v>1.698717948717949</c:v>
                </c:pt>
                <c:pt idx="177">
                  <c:v>1.6907051282051282</c:v>
                </c:pt>
                <c:pt idx="178">
                  <c:v>1.6746794871794872</c:v>
                </c:pt>
                <c:pt idx="179">
                  <c:v>1.6586538461538463</c:v>
                </c:pt>
                <c:pt idx="180">
                  <c:v>1.642628205128205</c:v>
                </c:pt>
                <c:pt idx="181">
                  <c:v>1.626602564102564</c:v>
                </c:pt>
                <c:pt idx="182">
                  <c:v>1.6105769230769231</c:v>
                </c:pt>
                <c:pt idx="183">
                  <c:v>1.5945512820512822</c:v>
                </c:pt>
                <c:pt idx="184">
                  <c:v>1.5785256410256412</c:v>
                </c:pt>
                <c:pt idx="185">
                  <c:v>1.5625</c:v>
                </c:pt>
                <c:pt idx="186">
                  <c:v>1.546474358974359</c:v>
                </c:pt>
                <c:pt idx="187">
                  <c:v>1.5304487179487178</c:v>
                </c:pt>
                <c:pt idx="188">
                  <c:v>1.5144230769230769</c:v>
                </c:pt>
                <c:pt idx="189">
                  <c:v>1.498397435897436</c:v>
                </c:pt>
                <c:pt idx="190">
                  <c:v>1.4823717948717947</c:v>
                </c:pt>
                <c:pt idx="191">
                  <c:v>1.4663461538461537</c:v>
                </c:pt>
                <c:pt idx="192">
                  <c:v>1.4503205128205128</c:v>
                </c:pt>
                <c:pt idx="193">
                  <c:v>1.4262820512820513</c:v>
                </c:pt>
                <c:pt idx="194">
                  <c:v>1.4102564102564104</c:v>
                </c:pt>
                <c:pt idx="195">
                  <c:v>1.3942307692307692</c:v>
                </c:pt>
                <c:pt idx="196">
                  <c:v>1.3701923076923077</c:v>
                </c:pt>
                <c:pt idx="197">
                  <c:v>1.3541666666666667</c:v>
                </c:pt>
                <c:pt idx="198">
                  <c:v>1.3381410256410258</c:v>
                </c:pt>
                <c:pt idx="199">
                  <c:v>1.314102564102564</c:v>
                </c:pt>
                <c:pt idx="200">
                  <c:v>1.2980769230769231</c:v>
                </c:pt>
                <c:pt idx="201">
                  <c:v>1.2740384615384615</c:v>
                </c:pt>
                <c:pt idx="202">
                  <c:v>1.2580128205128205</c:v>
                </c:pt>
                <c:pt idx="203">
                  <c:v>1.2419871794871795</c:v>
                </c:pt>
                <c:pt idx="204">
                  <c:v>1.217948717948718</c:v>
                </c:pt>
                <c:pt idx="205">
                  <c:v>1.1939102564102564</c:v>
                </c:pt>
                <c:pt idx="206">
                  <c:v>1.1778846153846154</c:v>
                </c:pt>
                <c:pt idx="207">
                  <c:v>1.153846153846154</c:v>
                </c:pt>
                <c:pt idx="208">
                  <c:v>1.1378205128205128</c:v>
                </c:pt>
                <c:pt idx="209">
                  <c:v>1.1137820512820513</c:v>
                </c:pt>
                <c:pt idx="210">
                  <c:v>1.0897435897435896</c:v>
                </c:pt>
                <c:pt idx="211">
                  <c:v>1.0737179487179487</c:v>
                </c:pt>
                <c:pt idx="212">
                  <c:v>1.0496794871794872</c:v>
                </c:pt>
                <c:pt idx="213">
                  <c:v>1.0256410256410255</c:v>
                </c:pt>
                <c:pt idx="214">
                  <c:v>1.0096153846153846</c:v>
                </c:pt>
                <c:pt idx="215">
                  <c:v>0.985576923076923</c:v>
                </c:pt>
                <c:pt idx="216">
                  <c:v>0.9615384615384616</c:v>
                </c:pt>
                <c:pt idx="217">
                  <c:v>0.9375</c:v>
                </c:pt>
                <c:pt idx="218">
                  <c:v>0.9214743589743589</c:v>
                </c:pt>
                <c:pt idx="219">
                  <c:v>0.8974358974358975</c:v>
                </c:pt>
                <c:pt idx="220">
                  <c:v>0.8733974358974359</c:v>
                </c:pt>
                <c:pt idx="221">
                  <c:v>0.8493589743589745</c:v>
                </c:pt>
                <c:pt idx="222">
                  <c:v>0.8253205128205128</c:v>
                </c:pt>
                <c:pt idx="223">
                  <c:v>0.8012820512820512</c:v>
                </c:pt>
                <c:pt idx="224">
                  <c:v>0.7772435897435898</c:v>
                </c:pt>
                <c:pt idx="225">
                  <c:v>0.7612179487179487</c:v>
                </c:pt>
                <c:pt idx="226">
                  <c:v>0.7371794871794872</c:v>
                </c:pt>
                <c:pt idx="227">
                  <c:v>0.7131410256410257</c:v>
                </c:pt>
                <c:pt idx="228">
                  <c:v>0.6891025641025641</c:v>
                </c:pt>
                <c:pt idx="229">
                  <c:v>0.6650641025641025</c:v>
                </c:pt>
                <c:pt idx="230">
                  <c:v>0.6410256410256411</c:v>
                </c:pt>
                <c:pt idx="231">
                  <c:v>0.6169871794871795</c:v>
                </c:pt>
                <c:pt idx="232">
                  <c:v>0.592948717948718</c:v>
                </c:pt>
                <c:pt idx="233">
                  <c:v>0.5689102564102564</c:v>
                </c:pt>
                <c:pt idx="234">
                  <c:v>0.5448717948717948</c:v>
                </c:pt>
                <c:pt idx="235">
                  <c:v>0.5208333333333334</c:v>
                </c:pt>
                <c:pt idx="236">
                  <c:v>0.4967948717948718</c:v>
                </c:pt>
                <c:pt idx="237">
                  <c:v>0.47275641025641024</c:v>
                </c:pt>
                <c:pt idx="238">
                  <c:v>0.44871794871794873</c:v>
                </c:pt>
                <c:pt idx="239">
                  <c:v>0.4246794871794872</c:v>
                </c:pt>
                <c:pt idx="240">
                  <c:v>0.3926282051282051</c:v>
                </c:pt>
                <c:pt idx="241">
                  <c:v>0.3685897435897436</c:v>
                </c:pt>
                <c:pt idx="242">
                  <c:v>0.34455128205128205</c:v>
                </c:pt>
                <c:pt idx="243">
                  <c:v>0.32051282051282054</c:v>
                </c:pt>
                <c:pt idx="244">
                  <c:v>0.296474358974359</c:v>
                </c:pt>
                <c:pt idx="245">
                  <c:v>0.2724358974358974</c:v>
                </c:pt>
                <c:pt idx="246">
                  <c:v>0.2483974358974359</c:v>
                </c:pt>
                <c:pt idx="247">
                  <c:v>0.22435897435897437</c:v>
                </c:pt>
                <c:pt idx="248">
                  <c:v>0.2003205128205128</c:v>
                </c:pt>
                <c:pt idx="249">
                  <c:v>0.16826923076923075</c:v>
                </c:pt>
                <c:pt idx="250">
                  <c:v>0.14423076923076925</c:v>
                </c:pt>
                <c:pt idx="251">
                  <c:v>0.1201923076923077</c:v>
                </c:pt>
                <c:pt idx="252">
                  <c:v>0.09615384615384616</c:v>
                </c:pt>
                <c:pt idx="253">
                  <c:v>0.07211538461538462</c:v>
                </c:pt>
                <c:pt idx="254">
                  <c:v>0.04807692307692308</c:v>
                </c:pt>
                <c:pt idx="255">
                  <c:v>0.02403846153846154</c:v>
                </c:pt>
                <c:pt idx="256">
                  <c:v>0</c:v>
                </c:pt>
                <c:pt idx="257">
                  <c:v>-0.02403846153846154</c:v>
                </c:pt>
                <c:pt idx="258">
                  <c:v>-0.04807692307692308</c:v>
                </c:pt>
                <c:pt idx="259">
                  <c:v>-0.07211538461538462</c:v>
                </c:pt>
                <c:pt idx="260">
                  <c:v>-0.09615384615384616</c:v>
                </c:pt>
                <c:pt idx="261">
                  <c:v>-0.1201923076923077</c:v>
                </c:pt>
                <c:pt idx="262">
                  <c:v>-0.14423076923076925</c:v>
                </c:pt>
                <c:pt idx="263">
                  <c:v>-0.16826923076923075</c:v>
                </c:pt>
                <c:pt idx="264">
                  <c:v>-0.2003205128205128</c:v>
                </c:pt>
                <c:pt idx="265">
                  <c:v>-0.22435897435897437</c:v>
                </c:pt>
                <c:pt idx="266">
                  <c:v>-0.2483974358974359</c:v>
                </c:pt>
                <c:pt idx="267">
                  <c:v>-0.2724358974358974</c:v>
                </c:pt>
                <c:pt idx="268">
                  <c:v>-0.296474358974359</c:v>
                </c:pt>
                <c:pt idx="269">
                  <c:v>-0.32051282051282054</c:v>
                </c:pt>
                <c:pt idx="270">
                  <c:v>-0.34455128205128205</c:v>
                </c:pt>
                <c:pt idx="271">
                  <c:v>-0.3685897435897436</c:v>
                </c:pt>
                <c:pt idx="272">
                  <c:v>-0.3926282051282051</c:v>
                </c:pt>
                <c:pt idx="273">
                  <c:v>-0.4246794871794872</c:v>
                </c:pt>
                <c:pt idx="274">
                  <c:v>-0.44871794871794873</c:v>
                </c:pt>
                <c:pt idx="275">
                  <c:v>-0.47275641025641024</c:v>
                </c:pt>
                <c:pt idx="276">
                  <c:v>-0.4967948717948718</c:v>
                </c:pt>
                <c:pt idx="277">
                  <c:v>-0.5208333333333334</c:v>
                </c:pt>
                <c:pt idx="278">
                  <c:v>-0.5448717948717948</c:v>
                </c:pt>
                <c:pt idx="279">
                  <c:v>-0.5689102564102564</c:v>
                </c:pt>
                <c:pt idx="280">
                  <c:v>-0.592948717948718</c:v>
                </c:pt>
                <c:pt idx="281">
                  <c:v>-0.6169871794871795</c:v>
                </c:pt>
                <c:pt idx="282">
                  <c:v>-0.6410256410256411</c:v>
                </c:pt>
                <c:pt idx="283">
                  <c:v>-0.6650641025641025</c:v>
                </c:pt>
                <c:pt idx="284">
                  <c:v>-0.6891025641025641</c:v>
                </c:pt>
                <c:pt idx="285">
                  <c:v>-0.7131410256410257</c:v>
                </c:pt>
                <c:pt idx="286">
                  <c:v>-0.7371794871794872</c:v>
                </c:pt>
                <c:pt idx="287">
                  <c:v>-0.7612179487179487</c:v>
                </c:pt>
                <c:pt idx="288">
                  <c:v>-0.7772435897435898</c:v>
                </c:pt>
                <c:pt idx="289">
                  <c:v>-0.8012820512820512</c:v>
                </c:pt>
                <c:pt idx="290">
                  <c:v>-0.8253205128205128</c:v>
                </c:pt>
                <c:pt idx="291">
                  <c:v>-0.8493589743589745</c:v>
                </c:pt>
                <c:pt idx="292">
                  <c:v>-0.8733974358974359</c:v>
                </c:pt>
                <c:pt idx="293">
                  <c:v>-0.8974358974358975</c:v>
                </c:pt>
                <c:pt idx="294">
                  <c:v>-0.9214743589743589</c:v>
                </c:pt>
                <c:pt idx="295">
                  <c:v>-0.9375</c:v>
                </c:pt>
                <c:pt idx="296">
                  <c:v>-0.9615384615384616</c:v>
                </c:pt>
                <c:pt idx="297">
                  <c:v>-0.985576923076923</c:v>
                </c:pt>
                <c:pt idx="298">
                  <c:v>-1.0096153846153846</c:v>
                </c:pt>
                <c:pt idx="299">
                  <c:v>-1.0256410256410255</c:v>
                </c:pt>
                <c:pt idx="300">
                  <c:v>-1.0496794871794872</c:v>
                </c:pt>
                <c:pt idx="301">
                  <c:v>-1.0737179487179487</c:v>
                </c:pt>
                <c:pt idx="302">
                  <c:v>-1.0897435897435896</c:v>
                </c:pt>
                <c:pt idx="303">
                  <c:v>-1.1137820512820513</c:v>
                </c:pt>
                <c:pt idx="304">
                  <c:v>-1.1378205128205128</c:v>
                </c:pt>
                <c:pt idx="305">
                  <c:v>-1.153846153846154</c:v>
                </c:pt>
                <c:pt idx="306">
                  <c:v>-1.1778846153846154</c:v>
                </c:pt>
                <c:pt idx="307">
                  <c:v>-1.1939102564102564</c:v>
                </c:pt>
                <c:pt idx="308">
                  <c:v>-1.217948717948718</c:v>
                </c:pt>
                <c:pt idx="309">
                  <c:v>-1.2419871794871795</c:v>
                </c:pt>
                <c:pt idx="310">
                  <c:v>-1.2580128205128205</c:v>
                </c:pt>
                <c:pt idx="311">
                  <c:v>-1.2740384615384615</c:v>
                </c:pt>
                <c:pt idx="312">
                  <c:v>-1.2980769230769231</c:v>
                </c:pt>
                <c:pt idx="313">
                  <c:v>-1.314102564102564</c:v>
                </c:pt>
                <c:pt idx="314">
                  <c:v>-1.3381410256410258</c:v>
                </c:pt>
                <c:pt idx="315">
                  <c:v>-1.3541666666666667</c:v>
                </c:pt>
                <c:pt idx="316">
                  <c:v>-1.3701923076923077</c:v>
                </c:pt>
                <c:pt idx="317">
                  <c:v>-1.3942307692307692</c:v>
                </c:pt>
                <c:pt idx="318">
                  <c:v>-1.4102564102564104</c:v>
                </c:pt>
                <c:pt idx="319">
                  <c:v>-1.4262820512820513</c:v>
                </c:pt>
                <c:pt idx="320">
                  <c:v>-1.4503205128205128</c:v>
                </c:pt>
                <c:pt idx="321">
                  <c:v>-1.4663461538461537</c:v>
                </c:pt>
                <c:pt idx="322">
                  <c:v>-1.4823717948717947</c:v>
                </c:pt>
                <c:pt idx="323">
                  <c:v>-1.498397435897436</c:v>
                </c:pt>
                <c:pt idx="324">
                  <c:v>-1.5144230769230769</c:v>
                </c:pt>
                <c:pt idx="325">
                  <c:v>-1.5304487179487178</c:v>
                </c:pt>
                <c:pt idx="326">
                  <c:v>-1.546474358974359</c:v>
                </c:pt>
                <c:pt idx="327">
                  <c:v>-1.5625</c:v>
                </c:pt>
                <c:pt idx="328">
                  <c:v>-1.5785256410256412</c:v>
                </c:pt>
                <c:pt idx="329">
                  <c:v>-1.5945512820512822</c:v>
                </c:pt>
                <c:pt idx="330">
                  <c:v>-1.6105769230769231</c:v>
                </c:pt>
                <c:pt idx="331">
                  <c:v>-1.626602564102564</c:v>
                </c:pt>
                <c:pt idx="332">
                  <c:v>-1.642628205128205</c:v>
                </c:pt>
                <c:pt idx="333">
                  <c:v>-1.6586538461538463</c:v>
                </c:pt>
                <c:pt idx="334">
                  <c:v>-1.6746794871794872</c:v>
                </c:pt>
                <c:pt idx="335">
                  <c:v>-1.6907051282051282</c:v>
                </c:pt>
                <c:pt idx="336">
                  <c:v>-1.698717948717949</c:v>
                </c:pt>
                <c:pt idx="337">
                  <c:v>-1.7147435897435899</c:v>
                </c:pt>
                <c:pt idx="338">
                  <c:v>-1.7307692307692308</c:v>
                </c:pt>
                <c:pt idx="339">
                  <c:v>-1.7387820512820513</c:v>
                </c:pt>
                <c:pt idx="340">
                  <c:v>-1.7548076923076923</c:v>
                </c:pt>
                <c:pt idx="341">
                  <c:v>-1.7708333333333333</c:v>
                </c:pt>
                <c:pt idx="342">
                  <c:v>-1.778846153846154</c:v>
                </c:pt>
                <c:pt idx="343">
                  <c:v>-1.794871794871795</c:v>
                </c:pt>
                <c:pt idx="344">
                  <c:v>-1.8028846153846154</c:v>
                </c:pt>
                <c:pt idx="345">
                  <c:v>-1.8189102564102564</c:v>
                </c:pt>
                <c:pt idx="346">
                  <c:v>-1.8269230769230769</c:v>
                </c:pt>
                <c:pt idx="347">
                  <c:v>-1.8429487179487178</c:v>
                </c:pt>
                <c:pt idx="348">
                  <c:v>-1.8509615384615385</c:v>
                </c:pt>
                <c:pt idx="349">
                  <c:v>-1.8589743589743588</c:v>
                </c:pt>
                <c:pt idx="350">
                  <c:v>-1.875</c:v>
                </c:pt>
                <c:pt idx="351">
                  <c:v>-1.8830128205128205</c:v>
                </c:pt>
                <c:pt idx="352">
                  <c:v>-1.891025641025641</c:v>
                </c:pt>
                <c:pt idx="353">
                  <c:v>-1.8990384615384615</c:v>
                </c:pt>
                <c:pt idx="354">
                  <c:v>-1.907051282051282</c:v>
                </c:pt>
                <c:pt idx="355">
                  <c:v>-1.9150641025641026</c:v>
                </c:pt>
                <c:pt idx="356">
                  <c:v>-1.9310897435897436</c:v>
                </c:pt>
                <c:pt idx="357">
                  <c:v>-1.939102564102564</c:v>
                </c:pt>
                <c:pt idx="358">
                  <c:v>-1.9471153846153846</c:v>
                </c:pt>
                <c:pt idx="359">
                  <c:v>-1.9551282051282053</c:v>
                </c:pt>
                <c:pt idx="360">
                  <c:v>-1.9551282051282053</c:v>
                </c:pt>
                <c:pt idx="361">
                  <c:v>-1.9631410256410255</c:v>
                </c:pt>
                <c:pt idx="362">
                  <c:v>-1.971153846153846</c:v>
                </c:pt>
                <c:pt idx="363">
                  <c:v>-1.9791666666666667</c:v>
                </c:pt>
                <c:pt idx="364">
                  <c:v>-1.9871794871794872</c:v>
                </c:pt>
                <c:pt idx="365">
                  <c:v>-1.9951923076923077</c:v>
                </c:pt>
                <c:pt idx="366">
                  <c:v>-1.9951923076923077</c:v>
                </c:pt>
                <c:pt idx="367">
                  <c:v>-2.003205128205128</c:v>
                </c:pt>
                <c:pt idx="368">
                  <c:v>-2.011217948717949</c:v>
                </c:pt>
                <c:pt idx="369">
                  <c:v>-2.011217948717949</c:v>
                </c:pt>
                <c:pt idx="370">
                  <c:v>-2.019230769230769</c:v>
                </c:pt>
                <c:pt idx="371">
                  <c:v>-2.019230769230769</c:v>
                </c:pt>
                <c:pt idx="372">
                  <c:v>-2.02724358974359</c:v>
                </c:pt>
                <c:pt idx="373">
                  <c:v>-2.02724358974359</c:v>
                </c:pt>
                <c:pt idx="374">
                  <c:v>-2.03525641025641</c:v>
                </c:pt>
                <c:pt idx="375">
                  <c:v>-2.03525641025641</c:v>
                </c:pt>
                <c:pt idx="376">
                  <c:v>-2.03525641025641</c:v>
                </c:pt>
                <c:pt idx="377">
                  <c:v>-2.043269230769231</c:v>
                </c:pt>
                <c:pt idx="378">
                  <c:v>-2.043269230769231</c:v>
                </c:pt>
                <c:pt idx="379">
                  <c:v>-2.043269230769231</c:v>
                </c:pt>
                <c:pt idx="380">
                  <c:v>-2.043269230769231</c:v>
                </c:pt>
                <c:pt idx="381">
                  <c:v>-2.043269230769231</c:v>
                </c:pt>
                <c:pt idx="382">
                  <c:v>-2.043269230769231</c:v>
                </c:pt>
                <c:pt idx="383">
                  <c:v>-2.043269230769231</c:v>
                </c:pt>
                <c:pt idx="384">
                  <c:v>-2.051282051282051</c:v>
                </c:pt>
                <c:pt idx="385">
                  <c:v>-2.043269230769231</c:v>
                </c:pt>
                <c:pt idx="386">
                  <c:v>-2.043269230769231</c:v>
                </c:pt>
                <c:pt idx="387">
                  <c:v>-2.043269230769231</c:v>
                </c:pt>
                <c:pt idx="388">
                  <c:v>-2.043269230769231</c:v>
                </c:pt>
                <c:pt idx="389">
                  <c:v>-2.043269230769231</c:v>
                </c:pt>
                <c:pt idx="390">
                  <c:v>-2.043269230769231</c:v>
                </c:pt>
                <c:pt idx="391">
                  <c:v>-2.043269230769231</c:v>
                </c:pt>
                <c:pt idx="392">
                  <c:v>-2.03525641025641</c:v>
                </c:pt>
                <c:pt idx="393">
                  <c:v>-2.03525641025641</c:v>
                </c:pt>
                <c:pt idx="394">
                  <c:v>-2.03525641025641</c:v>
                </c:pt>
                <c:pt idx="395">
                  <c:v>-2.02724358974359</c:v>
                </c:pt>
                <c:pt idx="396">
                  <c:v>-2.02724358974359</c:v>
                </c:pt>
                <c:pt idx="397">
                  <c:v>-2.019230769230769</c:v>
                </c:pt>
                <c:pt idx="398">
                  <c:v>-2.019230769230769</c:v>
                </c:pt>
                <c:pt idx="399">
                  <c:v>-2.011217948717949</c:v>
                </c:pt>
                <c:pt idx="400">
                  <c:v>-2.011217948717949</c:v>
                </c:pt>
                <c:pt idx="401">
                  <c:v>-2.003205128205128</c:v>
                </c:pt>
                <c:pt idx="402">
                  <c:v>-1.9951923076923077</c:v>
                </c:pt>
                <c:pt idx="403">
                  <c:v>-1.9951923076923077</c:v>
                </c:pt>
                <c:pt idx="404">
                  <c:v>-1.9871794871794872</c:v>
                </c:pt>
                <c:pt idx="405">
                  <c:v>-1.9791666666666667</c:v>
                </c:pt>
                <c:pt idx="406">
                  <c:v>-1.971153846153846</c:v>
                </c:pt>
                <c:pt idx="407">
                  <c:v>-1.9631410256410255</c:v>
                </c:pt>
                <c:pt idx="408">
                  <c:v>-1.9551282051282053</c:v>
                </c:pt>
                <c:pt idx="409">
                  <c:v>-1.9551282051282053</c:v>
                </c:pt>
                <c:pt idx="410">
                  <c:v>-1.9471153846153846</c:v>
                </c:pt>
                <c:pt idx="411">
                  <c:v>-1.939102564102564</c:v>
                </c:pt>
                <c:pt idx="412">
                  <c:v>-1.9310897435897436</c:v>
                </c:pt>
                <c:pt idx="413">
                  <c:v>-1.9150641025641026</c:v>
                </c:pt>
                <c:pt idx="414">
                  <c:v>-1.907051282051282</c:v>
                </c:pt>
                <c:pt idx="415">
                  <c:v>-1.8990384615384615</c:v>
                </c:pt>
                <c:pt idx="416">
                  <c:v>-1.891025641025641</c:v>
                </c:pt>
                <c:pt idx="417">
                  <c:v>-1.8830128205128205</c:v>
                </c:pt>
                <c:pt idx="418">
                  <c:v>-1.875</c:v>
                </c:pt>
                <c:pt idx="419">
                  <c:v>-1.8589743589743588</c:v>
                </c:pt>
                <c:pt idx="420">
                  <c:v>-1.8509615384615385</c:v>
                </c:pt>
                <c:pt idx="421">
                  <c:v>-1.8429487179487178</c:v>
                </c:pt>
                <c:pt idx="422">
                  <c:v>-1.8269230769230769</c:v>
                </c:pt>
                <c:pt idx="423">
                  <c:v>-1.8189102564102564</c:v>
                </c:pt>
                <c:pt idx="424">
                  <c:v>-1.8028846153846154</c:v>
                </c:pt>
                <c:pt idx="425">
                  <c:v>-1.794871794871795</c:v>
                </c:pt>
                <c:pt idx="426">
                  <c:v>-1.778846153846154</c:v>
                </c:pt>
                <c:pt idx="427">
                  <c:v>-1.7708333333333333</c:v>
                </c:pt>
                <c:pt idx="428">
                  <c:v>-1.7548076923076923</c:v>
                </c:pt>
                <c:pt idx="429">
                  <c:v>-1.7387820512820513</c:v>
                </c:pt>
                <c:pt idx="430">
                  <c:v>-1.7307692307692308</c:v>
                </c:pt>
                <c:pt idx="431">
                  <c:v>-1.7147435897435899</c:v>
                </c:pt>
                <c:pt idx="432">
                  <c:v>-1.698717948717949</c:v>
                </c:pt>
                <c:pt idx="433">
                  <c:v>-1.6907051282051282</c:v>
                </c:pt>
                <c:pt idx="434">
                  <c:v>-1.6746794871794872</c:v>
                </c:pt>
                <c:pt idx="435">
                  <c:v>-1.6586538461538463</c:v>
                </c:pt>
                <c:pt idx="436">
                  <c:v>-1.642628205128205</c:v>
                </c:pt>
                <c:pt idx="437">
                  <c:v>-1.626602564102564</c:v>
                </c:pt>
                <c:pt idx="438">
                  <c:v>-1.6105769230769231</c:v>
                </c:pt>
                <c:pt idx="439">
                  <c:v>-1.5945512820512822</c:v>
                </c:pt>
                <c:pt idx="440">
                  <c:v>-1.5785256410256412</c:v>
                </c:pt>
                <c:pt idx="441">
                  <c:v>-1.5625</c:v>
                </c:pt>
                <c:pt idx="442">
                  <c:v>-1.546474358974359</c:v>
                </c:pt>
                <c:pt idx="443">
                  <c:v>-1.5304487179487178</c:v>
                </c:pt>
                <c:pt idx="444">
                  <c:v>-1.5144230769230769</c:v>
                </c:pt>
                <c:pt idx="445">
                  <c:v>-1.498397435897436</c:v>
                </c:pt>
                <c:pt idx="446">
                  <c:v>-1.4823717948717947</c:v>
                </c:pt>
                <c:pt idx="447">
                  <c:v>-1.4663461538461537</c:v>
                </c:pt>
                <c:pt idx="448">
                  <c:v>-1.4503205128205128</c:v>
                </c:pt>
                <c:pt idx="449">
                  <c:v>-1.4262820512820513</c:v>
                </c:pt>
                <c:pt idx="450">
                  <c:v>-1.4102564102564104</c:v>
                </c:pt>
                <c:pt idx="451">
                  <c:v>-1.3942307692307692</c:v>
                </c:pt>
                <c:pt idx="452">
                  <c:v>-1.3701923076923077</c:v>
                </c:pt>
                <c:pt idx="453">
                  <c:v>-1.3541666666666667</c:v>
                </c:pt>
                <c:pt idx="454">
                  <c:v>-1.3381410256410258</c:v>
                </c:pt>
                <c:pt idx="455">
                  <c:v>-1.314102564102564</c:v>
                </c:pt>
                <c:pt idx="456">
                  <c:v>-1.2980769230769231</c:v>
                </c:pt>
                <c:pt idx="457">
                  <c:v>-1.2740384615384615</c:v>
                </c:pt>
                <c:pt idx="458">
                  <c:v>-1.2580128205128205</c:v>
                </c:pt>
                <c:pt idx="459">
                  <c:v>-1.2419871794871795</c:v>
                </c:pt>
                <c:pt idx="460">
                  <c:v>-1.217948717948718</c:v>
                </c:pt>
                <c:pt idx="461">
                  <c:v>-1.1939102564102564</c:v>
                </c:pt>
                <c:pt idx="462">
                  <c:v>-1.1778846153846154</c:v>
                </c:pt>
                <c:pt idx="463">
                  <c:v>-1.153846153846154</c:v>
                </c:pt>
                <c:pt idx="464">
                  <c:v>-1.1378205128205128</c:v>
                </c:pt>
                <c:pt idx="465">
                  <c:v>-1.1137820512820513</c:v>
                </c:pt>
                <c:pt idx="466">
                  <c:v>-1.0897435897435896</c:v>
                </c:pt>
                <c:pt idx="467">
                  <c:v>-1.0737179487179487</c:v>
                </c:pt>
                <c:pt idx="468">
                  <c:v>-1.0496794871794872</c:v>
                </c:pt>
                <c:pt idx="469">
                  <c:v>-1.0256410256410255</c:v>
                </c:pt>
                <c:pt idx="470">
                  <c:v>-1.0096153846153846</c:v>
                </c:pt>
                <c:pt idx="471">
                  <c:v>-0.985576923076923</c:v>
                </c:pt>
                <c:pt idx="472">
                  <c:v>-0.9615384615384616</c:v>
                </c:pt>
                <c:pt idx="473">
                  <c:v>-0.9375</c:v>
                </c:pt>
                <c:pt idx="474">
                  <c:v>-0.9214743589743589</c:v>
                </c:pt>
                <c:pt idx="475">
                  <c:v>-0.8974358974358975</c:v>
                </c:pt>
                <c:pt idx="476">
                  <c:v>-0.8733974358974359</c:v>
                </c:pt>
                <c:pt idx="477">
                  <c:v>-0.8493589743589745</c:v>
                </c:pt>
                <c:pt idx="478">
                  <c:v>-0.8253205128205128</c:v>
                </c:pt>
                <c:pt idx="479">
                  <c:v>-0.8012820512820512</c:v>
                </c:pt>
                <c:pt idx="480">
                  <c:v>-0.7772435897435898</c:v>
                </c:pt>
                <c:pt idx="481">
                  <c:v>-0.7612179487179487</c:v>
                </c:pt>
                <c:pt idx="482">
                  <c:v>-0.7371794871794872</c:v>
                </c:pt>
                <c:pt idx="483">
                  <c:v>-0.7131410256410257</c:v>
                </c:pt>
                <c:pt idx="484">
                  <c:v>-0.6891025641025641</c:v>
                </c:pt>
                <c:pt idx="485">
                  <c:v>-0.6650641025641025</c:v>
                </c:pt>
                <c:pt idx="486">
                  <c:v>-0.6410256410256411</c:v>
                </c:pt>
                <c:pt idx="487">
                  <c:v>-0.6169871794871795</c:v>
                </c:pt>
                <c:pt idx="488">
                  <c:v>-0.592948717948718</c:v>
                </c:pt>
                <c:pt idx="489">
                  <c:v>-0.5689102564102564</c:v>
                </c:pt>
                <c:pt idx="490">
                  <c:v>-0.5448717948717948</c:v>
                </c:pt>
                <c:pt idx="491">
                  <c:v>-0.5208333333333334</c:v>
                </c:pt>
                <c:pt idx="492">
                  <c:v>-0.4967948717948718</c:v>
                </c:pt>
                <c:pt idx="493">
                  <c:v>-0.47275641025641024</c:v>
                </c:pt>
                <c:pt idx="494">
                  <c:v>-0.44871794871794873</c:v>
                </c:pt>
                <c:pt idx="495">
                  <c:v>-0.4246794871794872</c:v>
                </c:pt>
                <c:pt idx="496">
                  <c:v>-0.3926282051282051</c:v>
                </c:pt>
                <c:pt idx="497">
                  <c:v>-0.3685897435897436</c:v>
                </c:pt>
                <c:pt idx="498">
                  <c:v>-0.34455128205128205</c:v>
                </c:pt>
                <c:pt idx="499">
                  <c:v>-0.32051282051282054</c:v>
                </c:pt>
                <c:pt idx="500">
                  <c:v>-0.296474358974359</c:v>
                </c:pt>
                <c:pt idx="501">
                  <c:v>-0.2724358974358974</c:v>
                </c:pt>
                <c:pt idx="502">
                  <c:v>-0.2483974358974359</c:v>
                </c:pt>
                <c:pt idx="503">
                  <c:v>-0.22435897435897437</c:v>
                </c:pt>
                <c:pt idx="504">
                  <c:v>-0.2003205128205128</c:v>
                </c:pt>
                <c:pt idx="505">
                  <c:v>-0.16826923076923075</c:v>
                </c:pt>
                <c:pt idx="506">
                  <c:v>-0.14423076923076925</c:v>
                </c:pt>
                <c:pt idx="507">
                  <c:v>-0.1201923076923077</c:v>
                </c:pt>
                <c:pt idx="508">
                  <c:v>-0.09615384615384616</c:v>
                </c:pt>
                <c:pt idx="509">
                  <c:v>-0.07211538461538462</c:v>
                </c:pt>
                <c:pt idx="510">
                  <c:v>-0.04807692307692308</c:v>
                </c:pt>
                <c:pt idx="511">
                  <c:v>-0.02403846153846154</c:v>
                </c:pt>
                <c:pt idx="512">
                  <c:v>0</c:v>
                </c:pt>
              </c:numCache>
            </c:numRef>
          </c:yVal>
          <c:smooth val="0"/>
        </c:ser>
        <c:axId val="62217053"/>
        <c:axId val="23082566"/>
      </c:scatterChart>
      <c:valAx>
        <c:axId val="62217053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ANGLE 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23082566"/>
        <c:crosses val="autoZero"/>
        <c:crossBetween val="midCat"/>
        <c:dispUnits/>
        <c:majorUnit val="10"/>
        <c:minorUnit val="2"/>
      </c:valAx>
      <c:valAx>
        <c:axId val="23082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Intensité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spPr>
          <a:ln w="3175">
            <a:solidFill/>
          </a:ln>
        </c:spPr>
        <c:crossAx val="6221705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3"/>
          <c:y val="0.95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0.10825</cdr:x>
      <cdr:y>0</cdr:y>
    </cdr:from>
    <cdr:to>
      <cdr:x>0.75275</cdr:x>
      <cdr:y>0.03625</cdr:y>
    </cdr:to>
    <cdr:sp textlink="Feuil1!$F$5">
      <cdr:nvSpPr>
        <cdr:cNvPr id="1" name="TextBox 1"/>
        <cdr:cNvSpPr txBox="1">
          <a:spLocks noChangeArrowheads="1"/>
        </cdr:cNvSpPr>
      </cdr:nvSpPr>
      <cdr:spPr>
        <a:xfrm>
          <a:off x="1314450" y="0"/>
          <a:ext cx="78295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0f14b8b-aac5-4c2c-a38c-c1e1ffe91706}" type="TxLink">
            <a:rPr lang="en-US" cap="none" sz="800" b="0" i="0" u="none" baseline="0">
              <a:latin typeface="Arial"/>
              <a:ea typeface="Arial"/>
              <a:cs typeface="Arial"/>
            </a:rPr>
            <a:t>Courant Moteur F/ Durée Impulsion  Patte 13 R= 9750 ohm  V=12v If=6,67 A</a:t>
          </a:fld>
        </a:p>
      </cdr:txBody>
    </cdr:sp>
  </cdr:relSizeAnchor>
  <cdr:relSizeAnchor xmlns:cdr="http://schemas.openxmlformats.org/drawingml/2006/chartDrawing">
    <cdr:from>
      <cdr:x>0.20325</cdr:x>
      <cdr:y>0.04425</cdr:y>
    </cdr:from>
    <cdr:to>
      <cdr:x>0.65025</cdr:x>
      <cdr:y>0.0925</cdr:y>
    </cdr:to>
    <cdr:sp textlink="Feuil1!$C$5">
      <cdr:nvSpPr>
        <cdr:cNvPr id="2" name="TextBox 2"/>
        <cdr:cNvSpPr txBox="1">
          <a:spLocks noChangeArrowheads="1"/>
        </cdr:cNvSpPr>
      </cdr:nvSpPr>
      <cdr:spPr>
        <a:xfrm>
          <a:off x="2466975" y="314325"/>
          <a:ext cx="54292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dbed385-2eed-4492-947a-f5ecdf04f945}" type="TxLink">
            <a:rPr lang="en-US" cap="none" sz="800" b="0" i="0" u="none" baseline="0">
              <a:latin typeface="Arial"/>
              <a:ea typeface="Arial"/>
              <a:cs typeface="Arial"/>
            </a:rPr>
            <a:t>Cablage Parallèle Moteur Type ECM268-2 R Bobine=1,2 ohm Self=0,0036 Henry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315200"/>
    <xdr:graphicFrame>
      <xdr:nvGraphicFramePr>
        <xdr:cNvPr id="1" name="Shape 1025"/>
        <xdr:cNvGraphicFramePr/>
      </xdr:nvGraphicFramePr>
      <xdr:xfrm>
        <a:off x="0" y="0"/>
        <a:ext cx="12153900" cy="731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7">
      <selection activeCell="H31" sqref="H31"/>
    </sheetView>
  </sheetViews>
  <sheetFormatPr defaultColWidth="11.421875" defaultRowHeight="12.75"/>
  <cols>
    <col min="1" max="1" width="9.140625" style="0" customWidth="1"/>
    <col min="2" max="2" width="16.57421875" style="0" customWidth="1"/>
    <col min="5" max="5" width="18.57421875" style="0" customWidth="1"/>
    <col min="6" max="6" width="16.57421875" style="0" customWidth="1"/>
    <col min="9" max="9" width="17.8515625" style="0" customWidth="1"/>
  </cols>
  <sheetData>
    <row r="1" spans="1:9" ht="13.5" thickBot="1">
      <c r="A1" s="6"/>
      <c r="B1" s="7" t="s">
        <v>27</v>
      </c>
      <c r="C1" s="7" t="s">
        <v>28</v>
      </c>
      <c r="D1" s="7" t="s">
        <v>29</v>
      </c>
      <c r="E1" s="7" t="s">
        <v>30</v>
      </c>
      <c r="F1" s="7" t="s">
        <v>31</v>
      </c>
      <c r="G1" s="7" t="s">
        <v>32</v>
      </c>
      <c r="H1" s="7" t="s">
        <v>33</v>
      </c>
      <c r="I1" s="7" t="s">
        <v>34</v>
      </c>
    </row>
    <row r="2" spans="1:9" ht="13.5" thickBot="1">
      <c r="A2" s="8">
        <v>1</v>
      </c>
      <c r="B2" s="25" t="s">
        <v>105</v>
      </c>
      <c r="C2" s="26"/>
      <c r="D2" s="26"/>
      <c r="E2" s="27"/>
      <c r="F2" s="28" t="s">
        <v>106</v>
      </c>
      <c r="G2" s="29"/>
      <c r="H2" s="29"/>
      <c r="I2" s="30"/>
    </row>
    <row r="3" spans="1:9" ht="13.5" thickBot="1">
      <c r="A3" s="6">
        <v>2</v>
      </c>
      <c r="B3" s="14"/>
      <c r="C3" s="14" t="s">
        <v>35</v>
      </c>
      <c r="D3" s="14"/>
      <c r="E3" s="14"/>
      <c r="F3" s="20"/>
      <c r="G3" s="20" t="s">
        <v>36</v>
      </c>
      <c r="H3" s="20"/>
      <c r="I3" s="20"/>
    </row>
    <row r="4" spans="1:9" ht="13.5" thickBot="1">
      <c r="A4" s="6">
        <v>3</v>
      </c>
      <c r="B4" s="15" t="s">
        <v>37</v>
      </c>
      <c r="C4" s="14"/>
      <c r="D4" s="16">
        <v>288</v>
      </c>
      <c r="E4" s="17"/>
      <c r="F4" s="21" t="s">
        <v>37</v>
      </c>
      <c r="G4" s="22"/>
      <c r="H4" s="23">
        <v>288</v>
      </c>
      <c r="I4" s="22"/>
    </row>
    <row r="5" spans="1:9" ht="13.5" thickBot="1">
      <c r="A5" s="6">
        <v>4</v>
      </c>
      <c r="B5" s="15" t="s">
        <v>38</v>
      </c>
      <c r="C5" s="14" t="s">
        <v>5</v>
      </c>
      <c r="D5" s="14">
        <f>360/D4</f>
        <v>1.25</v>
      </c>
      <c r="E5" s="18" t="s">
        <v>39</v>
      </c>
      <c r="F5" s="21" t="s">
        <v>38</v>
      </c>
      <c r="G5" s="22" t="s">
        <v>5</v>
      </c>
      <c r="H5" s="22">
        <f>360/H4</f>
        <v>1.25</v>
      </c>
      <c r="I5" s="24" t="s">
        <v>39</v>
      </c>
    </row>
    <row r="6" spans="1:9" ht="13.5" thickBot="1">
      <c r="A6" s="6">
        <v>5</v>
      </c>
      <c r="B6" s="15" t="s">
        <v>40</v>
      </c>
      <c r="C6" s="14"/>
      <c r="D6" s="14">
        <v>200</v>
      </c>
      <c r="E6" s="18" t="s">
        <v>41</v>
      </c>
      <c r="F6" s="21" t="s">
        <v>40</v>
      </c>
      <c r="G6" s="22"/>
      <c r="H6" s="22">
        <v>200</v>
      </c>
      <c r="I6" s="24" t="s">
        <v>41</v>
      </c>
    </row>
    <row r="7" spans="1:9" ht="13.5" thickBot="1">
      <c r="A7" s="6">
        <v>6</v>
      </c>
      <c r="B7" s="15" t="s">
        <v>42</v>
      </c>
      <c r="C7" s="14" t="s">
        <v>43</v>
      </c>
      <c r="D7" s="14">
        <f>D5*3600/D6</f>
        <v>22.5</v>
      </c>
      <c r="E7" s="18" t="s">
        <v>44</v>
      </c>
      <c r="F7" s="21" t="s">
        <v>42</v>
      </c>
      <c r="G7" s="22" t="s">
        <v>43</v>
      </c>
      <c r="H7" s="22">
        <f>H5*3600/H6</f>
        <v>22.5</v>
      </c>
      <c r="I7" s="24" t="s">
        <v>45</v>
      </c>
    </row>
    <row r="8" spans="1:9" ht="13.5" thickBot="1">
      <c r="A8" s="6">
        <v>7</v>
      </c>
      <c r="B8" s="15" t="s">
        <v>46</v>
      </c>
      <c r="C8" s="14"/>
      <c r="D8" s="14">
        <v>128</v>
      </c>
      <c r="E8" s="18" t="s">
        <v>47</v>
      </c>
      <c r="F8" s="21" t="s">
        <v>46</v>
      </c>
      <c r="G8" s="22"/>
      <c r="H8" s="22">
        <v>128</v>
      </c>
      <c r="I8" s="24" t="s">
        <v>47</v>
      </c>
    </row>
    <row r="9" spans="1:9" ht="13.5" thickBot="1">
      <c r="A9" s="6">
        <v>8</v>
      </c>
      <c r="B9" s="15" t="s">
        <v>48</v>
      </c>
      <c r="C9" s="14" t="s">
        <v>43</v>
      </c>
      <c r="D9" s="14">
        <f>D7/D8</f>
        <v>0.17578125</v>
      </c>
      <c r="E9" s="18" t="s">
        <v>49</v>
      </c>
      <c r="F9" s="21" t="s">
        <v>48</v>
      </c>
      <c r="G9" s="22" t="s">
        <v>43</v>
      </c>
      <c r="H9" s="22">
        <f>H7/H8</f>
        <v>0.17578125</v>
      </c>
      <c r="I9" s="24" t="s">
        <v>50</v>
      </c>
    </row>
    <row r="10" spans="1:9" ht="13.5" thickBot="1">
      <c r="A10" s="6">
        <v>9</v>
      </c>
      <c r="B10" s="15" t="s">
        <v>51</v>
      </c>
      <c r="C10" s="14"/>
      <c r="D10" s="14">
        <f>D4*D6*D8</f>
        <v>7372800</v>
      </c>
      <c r="E10" s="18" t="s">
        <v>52</v>
      </c>
      <c r="F10" s="21" t="s">
        <v>51</v>
      </c>
      <c r="G10" s="22"/>
      <c r="H10" s="22">
        <f>H4*H6*H8</f>
        <v>7372800</v>
      </c>
      <c r="I10" s="24" t="s">
        <v>53</v>
      </c>
    </row>
    <row r="11" spans="1:9" ht="13.5" thickBot="1">
      <c r="A11" s="6">
        <v>10</v>
      </c>
      <c r="B11" s="15" t="s">
        <v>54</v>
      </c>
      <c r="C11" s="14"/>
      <c r="D11" s="14">
        <f>D6*D8</f>
        <v>25600</v>
      </c>
      <c r="E11" s="18" t="s">
        <v>55</v>
      </c>
      <c r="F11" s="21" t="s">
        <v>54</v>
      </c>
      <c r="G11" s="22"/>
      <c r="H11" s="22">
        <f>H6*H8</f>
        <v>25600</v>
      </c>
      <c r="I11" s="24" t="s">
        <v>56</v>
      </c>
    </row>
    <row r="12" spans="1:9" ht="13.5" thickBot="1">
      <c r="A12" s="6">
        <v>11</v>
      </c>
      <c r="B12" s="15" t="s">
        <v>57</v>
      </c>
      <c r="C12" s="14" t="s">
        <v>58</v>
      </c>
      <c r="D12" s="14">
        <f>24*3600/D10</f>
        <v>0.01171875</v>
      </c>
      <c r="E12" s="18" t="s">
        <v>59</v>
      </c>
      <c r="F12" s="21" t="s">
        <v>57</v>
      </c>
      <c r="G12" s="22" t="s">
        <v>58</v>
      </c>
      <c r="H12" s="22">
        <f>24*3600/H10</f>
        <v>0.01171875</v>
      </c>
      <c r="I12" s="24"/>
    </row>
    <row r="13" spans="1:9" ht="13.5" thickBot="1">
      <c r="A13" s="6">
        <v>12</v>
      </c>
      <c r="B13" s="15" t="s">
        <v>60</v>
      </c>
      <c r="C13" s="14"/>
      <c r="D13" s="14">
        <v>1.0027379</v>
      </c>
      <c r="E13" s="18" t="s">
        <v>61</v>
      </c>
      <c r="F13" s="21"/>
      <c r="G13" s="22"/>
      <c r="H13" s="22">
        <v>1.0027379</v>
      </c>
      <c r="I13" s="24"/>
    </row>
    <row r="14" spans="1:9" ht="13.5" thickBot="1">
      <c r="A14" s="6">
        <v>13</v>
      </c>
      <c r="B14" s="15" t="s">
        <v>62</v>
      </c>
      <c r="C14" s="14"/>
      <c r="D14" s="14">
        <f>1/D12</f>
        <v>85.33333333333333</v>
      </c>
      <c r="E14" s="18" t="s">
        <v>63</v>
      </c>
      <c r="F14" s="21" t="s">
        <v>62</v>
      </c>
      <c r="G14" s="22"/>
      <c r="H14" s="22">
        <f>1/H12</f>
        <v>85.33333333333333</v>
      </c>
      <c r="I14" s="24" t="s">
        <v>64</v>
      </c>
    </row>
    <row r="15" spans="1:9" ht="13.5" thickBot="1">
      <c r="A15" s="6">
        <v>14</v>
      </c>
      <c r="B15" s="15" t="s">
        <v>65</v>
      </c>
      <c r="C15" s="14"/>
      <c r="D15" s="14">
        <f>D14*D13</f>
        <v>85.56696746666667</v>
      </c>
      <c r="E15" s="18" t="s">
        <v>66</v>
      </c>
      <c r="F15" s="21" t="s">
        <v>65</v>
      </c>
      <c r="G15" s="22"/>
      <c r="H15" s="22">
        <f>H14*H13</f>
        <v>85.56696746666667</v>
      </c>
      <c r="I15" s="24" t="s">
        <v>67</v>
      </c>
    </row>
    <row r="16" spans="1:9" ht="13.5" thickBot="1">
      <c r="A16" s="6">
        <v>15</v>
      </c>
      <c r="B16" s="15" t="s">
        <v>68</v>
      </c>
      <c r="C16" s="14" t="s">
        <v>69</v>
      </c>
      <c r="D16" s="14">
        <f>D9*D15</f>
        <v>15.0410685</v>
      </c>
      <c r="E16" s="18" t="s">
        <v>70</v>
      </c>
      <c r="F16" s="21" t="s">
        <v>68</v>
      </c>
      <c r="G16" s="22" t="s">
        <v>69</v>
      </c>
      <c r="H16" s="22">
        <f>0</f>
        <v>0</v>
      </c>
      <c r="I16" s="24" t="s">
        <v>71</v>
      </c>
    </row>
    <row r="17" spans="1:9" ht="13.5" thickBot="1">
      <c r="A17" s="6">
        <v>16</v>
      </c>
      <c r="B17" s="15" t="s">
        <v>72</v>
      </c>
      <c r="C17" s="14" t="s">
        <v>69</v>
      </c>
      <c r="D17" s="14">
        <f>D14*D9</f>
        <v>15</v>
      </c>
      <c r="E17" s="18" t="s">
        <v>73</v>
      </c>
      <c r="F17" s="21" t="s">
        <v>72</v>
      </c>
      <c r="G17" s="22" t="s">
        <v>69</v>
      </c>
      <c r="H17" s="22">
        <f>0</f>
        <v>0</v>
      </c>
      <c r="I17" s="24" t="s">
        <v>71</v>
      </c>
    </row>
    <row r="18" spans="1:9" ht="13.5" thickBot="1">
      <c r="A18" s="6">
        <v>17</v>
      </c>
      <c r="B18" s="15" t="s">
        <v>74</v>
      </c>
      <c r="C18" s="19"/>
      <c r="D18" s="19">
        <f>D14/15*18.8</f>
        <v>106.9511111111111</v>
      </c>
      <c r="E18" s="18" t="s">
        <v>75</v>
      </c>
      <c r="F18" s="21" t="s">
        <v>74</v>
      </c>
      <c r="G18" s="20"/>
      <c r="H18" s="20">
        <f>H14/15*3.3</f>
        <v>18.77333333333333</v>
      </c>
      <c r="I18" s="24" t="s">
        <v>76</v>
      </c>
    </row>
    <row r="19" spans="1:9" ht="13.5" thickBot="1">
      <c r="A19" s="6">
        <v>18</v>
      </c>
      <c r="B19" s="15" t="s">
        <v>77</v>
      </c>
      <c r="C19" s="19"/>
      <c r="D19" s="19">
        <f>D14/15*11.2</f>
        <v>63.71555555555555</v>
      </c>
      <c r="E19" s="18" t="s">
        <v>78</v>
      </c>
      <c r="F19" s="21" t="s">
        <v>77</v>
      </c>
      <c r="G19" s="20"/>
      <c r="H19" s="20">
        <f>H14/15*-3.3</f>
        <v>-18.77333333333333</v>
      </c>
      <c r="I19" s="24" t="s">
        <v>79</v>
      </c>
    </row>
    <row r="20" spans="1:9" ht="13.5" thickBot="1">
      <c r="A20" s="6">
        <v>19</v>
      </c>
      <c r="B20" s="15" t="s">
        <v>80</v>
      </c>
      <c r="C20" s="19"/>
      <c r="D20" s="19">
        <f>D14/15*360</f>
        <v>2047.9999999999998</v>
      </c>
      <c r="E20" s="18" t="s">
        <v>81</v>
      </c>
      <c r="F20" s="21" t="s">
        <v>80</v>
      </c>
      <c r="G20" s="20"/>
      <c r="H20" s="20">
        <f>H14/15*360</f>
        <v>2047.9999999999998</v>
      </c>
      <c r="I20" s="24" t="s">
        <v>82</v>
      </c>
    </row>
    <row r="21" spans="1:9" ht="13.5" thickBot="1">
      <c r="A21" s="6">
        <v>20</v>
      </c>
      <c r="B21" s="15" t="s">
        <v>83</v>
      </c>
      <c r="C21" s="19"/>
      <c r="D21" s="19">
        <f>D14/15*7200</f>
        <v>40959.99999999999</v>
      </c>
      <c r="E21" s="18" t="s">
        <v>84</v>
      </c>
      <c r="F21" s="21" t="s">
        <v>83</v>
      </c>
      <c r="G21" s="20"/>
      <c r="H21" s="20">
        <f>H14/15*7200</f>
        <v>40959.99999999999</v>
      </c>
      <c r="I21" s="24" t="s">
        <v>85</v>
      </c>
    </row>
    <row r="22" spans="1:9" ht="12.75">
      <c r="A22" s="12"/>
      <c r="B22" s="9"/>
      <c r="C22" s="10"/>
      <c r="D22" s="10"/>
      <c r="E22" s="11"/>
      <c r="F22" s="9"/>
      <c r="G22" s="10"/>
      <c r="H22" s="10"/>
      <c r="I22" s="11"/>
    </row>
    <row r="23" spans="1:9" ht="12.75">
      <c r="A23" s="38" t="s">
        <v>96</v>
      </c>
      <c r="B23" s="37"/>
      <c r="C23" s="37"/>
      <c r="D23" s="10"/>
      <c r="E23" s="11"/>
      <c r="F23" s="9"/>
      <c r="G23" s="10"/>
      <c r="H23" s="10"/>
      <c r="I23" s="11"/>
    </row>
    <row r="24" spans="1:5" ht="12.75">
      <c r="A24" s="39" t="s">
        <v>94</v>
      </c>
      <c r="B24" s="39"/>
      <c r="C24" s="32" t="s">
        <v>88</v>
      </c>
      <c r="D24" s="32" t="s">
        <v>90</v>
      </c>
      <c r="E24" s="33" t="s">
        <v>91</v>
      </c>
    </row>
    <row r="25" spans="1:5" ht="12.75">
      <c r="A25" s="31" t="s">
        <v>87</v>
      </c>
      <c r="B25" s="31"/>
      <c r="C25" s="32">
        <v>1.4</v>
      </c>
      <c r="D25" s="32">
        <v>4.1</v>
      </c>
      <c r="E25" s="33">
        <v>14</v>
      </c>
    </row>
    <row r="26" spans="1:5" ht="12.75">
      <c r="A26" s="31" t="s">
        <v>89</v>
      </c>
      <c r="B26" s="31"/>
      <c r="C26" s="32">
        <v>0.7</v>
      </c>
      <c r="D26" s="32">
        <v>16.4</v>
      </c>
      <c r="E26" s="33">
        <v>56</v>
      </c>
    </row>
    <row r="27" spans="1:5" ht="12.75">
      <c r="A27" s="34"/>
      <c r="B27" s="35"/>
      <c r="C27" s="35"/>
      <c r="D27" s="35"/>
      <c r="E27" s="36"/>
    </row>
    <row r="28" spans="1:5" ht="12.75">
      <c r="A28" s="39" t="s">
        <v>86</v>
      </c>
      <c r="B28" s="31"/>
      <c r="C28" s="32" t="s">
        <v>88</v>
      </c>
      <c r="D28" s="32" t="s">
        <v>90</v>
      </c>
      <c r="E28" s="33" t="s">
        <v>91</v>
      </c>
    </row>
    <row r="29" spans="1:5" ht="12.75">
      <c r="A29" s="31" t="s">
        <v>87</v>
      </c>
      <c r="B29" s="31"/>
      <c r="C29" s="32">
        <v>2.8</v>
      </c>
      <c r="D29" s="32">
        <v>1.2</v>
      </c>
      <c r="E29" s="32">
        <v>3.6</v>
      </c>
    </row>
    <row r="30" spans="1:5" ht="12.75">
      <c r="A30" s="31" t="s">
        <v>89</v>
      </c>
      <c r="B30" s="31"/>
      <c r="C30" s="32">
        <v>1.4</v>
      </c>
      <c r="D30" s="32">
        <v>4.6</v>
      </c>
      <c r="E30" s="32">
        <v>14.4</v>
      </c>
    </row>
    <row r="31" spans="1:5" ht="12.75">
      <c r="A31" s="34"/>
      <c r="B31" s="35"/>
      <c r="C31" s="35"/>
      <c r="D31" s="35"/>
      <c r="E31" s="36"/>
    </row>
    <row r="32" spans="1:5" ht="12.75">
      <c r="A32" s="39" t="s">
        <v>95</v>
      </c>
      <c r="B32" s="31"/>
      <c r="C32" s="32" t="s">
        <v>88</v>
      </c>
      <c r="D32" s="32" t="s">
        <v>90</v>
      </c>
      <c r="E32" s="33" t="s">
        <v>91</v>
      </c>
    </row>
    <row r="33" spans="1:5" ht="12.75">
      <c r="A33" s="31" t="s">
        <v>87</v>
      </c>
      <c r="B33" s="31"/>
      <c r="C33" s="32">
        <v>4.2</v>
      </c>
      <c r="D33" s="32">
        <v>0.5</v>
      </c>
      <c r="E33" s="32">
        <v>1.6</v>
      </c>
    </row>
    <row r="34" spans="1:5" ht="12.75">
      <c r="A34" s="31" t="s">
        <v>89</v>
      </c>
      <c r="B34" s="31"/>
      <c r="C34" s="32">
        <v>2.1</v>
      </c>
      <c r="D34" s="32">
        <v>2</v>
      </c>
      <c r="E34" s="32">
        <v>6.4</v>
      </c>
    </row>
    <row r="35" spans="1:5" ht="12.75">
      <c r="A35" s="34"/>
      <c r="B35" s="35"/>
      <c r="C35" s="35"/>
      <c r="D35" s="35"/>
      <c r="E35" s="36"/>
    </row>
    <row r="36" spans="1:5" ht="12.75">
      <c r="A36" s="31" t="s">
        <v>97</v>
      </c>
      <c r="B36" s="31"/>
      <c r="C36" s="32" t="s">
        <v>88</v>
      </c>
      <c r="D36" s="32" t="s">
        <v>90</v>
      </c>
      <c r="E36" s="33" t="s">
        <v>91</v>
      </c>
    </row>
    <row r="37" spans="1:5" ht="12.75">
      <c r="A37" s="31" t="str">
        <f>CHOOSE(Feuil1!$C$4,A24,A28,A32)</f>
        <v>Moteur Type ECM268-2</v>
      </c>
      <c r="B37" s="31"/>
      <c r="C37" s="32"/>
      <c r="D37" s="32"/>
      <c r="E37" s="32"/>
    </row>
    <row r="38" spans="1:5" ht="12.75">
      <c r="A38" s="31" t="s">
        <v>87</v>
      </c>
      <c r="B38" s="31"/>
      <c r="C38" s="32">
        <f>CHOOSE(Feuil1!$C$4,C25,C29,C33)</f>
        <v>2.8</v>
      </c>
      <c r="D38" s="32">
        <f>CHOOSE(Feuil1!$C$4,D25,D29,D33)</f>
        <v>1.2</v>
      </c>
      <c r="E38" s="32">
        <f>CHOOSE(Feuil1!$C$4,E25,E29,E33)</f>
        <v>3.6</v>
      </c>
    </row>
    <row r="39" spans="1:5" ht="12.75">
      <c r="A39" s="31" t="s">
        <v>89</v>
      </c>
      <c r="B39" s="31"/>
      <c r="C39" s="32">
        <f>CHOOSE(Feuil1!$C$4,C26,C30,C34)</f>
        <v>1.4</v>
      </c>
      <c r="D39" s="32">
        <f>CHOOSE(Feuil1!$C$4,D26,D30,D34)</f>
        <v>4.6</v>
      </c>
      <c r="E39" s="32">
        <f>CHOOSE(Feuil1!$C$4,E26,E30,E34)</f>
        <v>14.4</v>
      </c>
    </row>
  </sheetData>
  <mergeCells count="6">
    <mergeCell ref="A35:E35"/>
    <mergeCell ref="A23:C23"/>
    <mergeCell ref="F2:I2"/>
    <mergeCell ref="B2:E2"/>
    <mergeCell ref="A27:E27"/>
    <mergeCell ref="A31:E3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4"/>
  <sheetViews>
    <sheetView tabSelected="1" workbookViewId="0" topLeftCell="A1">
      <selection activeCell="H19" sqref="H19"/>
    </sheetView>
  </sheetViews>
  <sheetFormatPr defaultColWidth="11.421875" defaultRowHeight="12.75"/>
  <cols>
    <col min="1" max="1" width="14.421875" style="0" customWidth="1"/>
    <col min="5" max="5" width="8.00390625" style="0" customWidth="1"/>
    <col min="6" max="6" width="19.28125" style="0" customWidth="1"/>
  </cols>
  <sheetData>
    <row r="1" ht="13.5" thickBot="1">
      <c r="A1" s="13" t="s">
        <v>92</v>
      </c>
    </row>
    <row r="2" spans="1:11" ht="13.5" thickBot="1">
      <c r="A2" t="s">
        <v>101</v>
      </c>
      <c r="F2" t="s">
        <v>99</v>
      </c>
      <c r="H2" s="40">
        <v>9750</v>
      </c>
      <c r="I2" t="s">
        <v>104</v>
      </c>
      <c r="K2">
        <f>INT(5/(H4/4000))</f>
        <v>7142</v>
      </c>
    </row>
    <row r="3" spans="1:8" ht="13.5" thickBot="1">
      <c r="A3" t="s">
        <v>93</v>
      </c>
      <c r="F3" t="s">
        <v>100</v>
      </c>
      <c r="H3" s="40">
        <v>12</v>
      </c>
    </row>
    <row r="4" spans="1:15" ht="13.5" thickBot="1">
      <c r="A4" t="s">
        <v>98</v>
      </c>
      <c r="C4" s="40">
        <v>2</v>
      </c>
      <c r="F4" t="s">
        <v>102</v>
      </c>
      <c r="H4">
        <f>IF(B7="P",Feuil2!C38,Feuil2!C39)</f>
        <v>2.8</v>
      </c>
      <c r="O4" s="3">
        <f>1-EXP(-O10/H8)</f>
        <v>0.012132827685999659</v>
      </c>
    </row>
    <row r="5" spans="1:16" ht="12.75">
      <c r="A5" t="s">
        <v>0</v>
      </c>
      <c r="C5" t="str">
        <f>CONCATENATE(D5,Feuil2!A37,F6,G6)</f>
        <v>Cablage Parallèle Moteur Type ECM268-2 R Bobine=1,2 ohm Self=0,0036 Henry</v>
      </c>
      <c r="D5" t="str">
        <f>IF(B7="P","Cablage Parallèle ","Cablage Série ")</f>
        <v>Cablage Parallèle </v>
      </c>
      <c r="F5" t="str">
        <f>CONCATENATE("Courant Moteur F/ Durée Impulsion  Patte 13 R= ",K7,L6,N5)</f>
        <v>Courant Moteur F/ Durée Impulsion  Patte 13 R= 9750 ohm  V=12v If=6,67 A</v>
      </c>
      <c r="N5" t="str">
        <f>CONCATENATE(" If=",FIXED(J8)," A")</f>
        <v> If=6,67 A</v>
      </c>
      <c r="O5" s="5"/>
      <c r="P5" t="s">
        <v>26</v>
      </c>
    </row>
    <row r="6" spans="1:15" ht="13.5" thickBot="1">
      <c r="A6" t="s">
        <v>1</v>
      </c>
      <c r="E6" t="s">
        <v>19</v>
      </c>
      <c r="F6" t="str">
        <f>CONCATENATE(" R Bobine=",TEXT(F8,"Standard")," ohm")</f>
        <v> R Bobine=1,2 ohm</v>
      </c>
      <c r="G6" t="str">
        <f>CONCATENATE(" Self=",TEXT(G8,"Standard")," Henry")</f>
        <v> Self=0,0036 Henry</v>
      </c>
      <c r="H6" t="s">
        <v>20</v>
      </c>
      <c r="J6" t="s">
        <v>103</v>
      </c>
      <c r="L6" t="str">
        <f>CONCATENATE(" V=",TEXT(H3,"Standard"),"v")</f>
        <v> V=12v</v>
      </c>
      <c r="M6" s="3">
        <f>J8*(1-(EXP(-M10/H8)))</f>
        <v>6.647339748571146</v>
      </c>
      <c r="N6" s="3">
        <f>J8*(1-(EXP(-N10/H8)))</f>
        <v>1.4441502395945454</v>
      </c>
      <c r="O6" s="3">
        <f>J8*(1-(EXP(-O10/H8)))</f>
        <v>0.0808855179066644</v>
      </c>
    </row>
    <row r="7" spans="1:16" ht="13.5" thickBot="1">
      <c r="A7" t="s">
        <v>24</v>
      </c>
      <c r="B7" s="40" t="s">
        <v>25</v>
      </c>
      <c r="K7" t="str">
        <f>CONCATENATE(TEXT(H2,"Standard")," ohm ")</f>
        <v>9750 ohm </v>
      </c>
      <c r="M7">
        <f>(1-EXP(-M$10/$H$8))</f>
        <v>0.9971009622856719</v>
      </c>
      <c r="N7">
        <f>(1-EXP(-N$10/$H$8))</f>
        <v>0.2166225359391818</v>
      </c>
      <c r="O7">
        <f>(1-EXP(-O$10/$H$8))</f>
        <v>0.012132827685999659</v>
      </c>
      <c r="P7" t="str">
        <f>CONCATENATE("Suivi Stellaire t=",FIXED(M11,3),"mS")</f>
        <v>Suivi Stellaire t=11,687mS</v>
      </c>
    </row>
    <row r="8" spans="1:16" ht="12.75">
      <c r="A8" t="s">
        <v>2</v>
      </c>
      <c r="B8">
        <v>128</v>
      </c>
      <c r="C8" t="str">
        <f>TEXT(F8,"Standard")</f>
        <v>1,2</v>
      </c>
      <c r="D8" t="str">
        <f>TEXT(G8,"Standard")</f>
        <v>0,0036</v>
      </c>
      <c r="E8">
        <v>0.6</v>
      </c>
      <c r="F8">
        <f>IF(LEFT(B7,1)="P",Feuil2!D38,Feuil2!D39)</f>
        <v>1.2</v>
      </c>
      <c r="G8" s="3">
        <f>IF(LEFT(B7,1)="P",Feuil2!E38/1000,Feuil2!E39/1000)</f>
        <v>0.0036</v>
      </c>
      <c r="H8" s="3">
        <f>G8/(E8+F8)</f>
        <v>0.002</v>
      </c>
      <c r="J8" s="5">
        <f>H3/(F8+E8)</f>
        <v>6.666666666666667</v>
      </c>
      <c r="L8" t="s">
        <v>23</v>
      </c>
      <c r="M8" t="s">
        <v>15</v>
      </c>
      <c r="P8" t="str">
        <f>CONCATENATE("Positionnement lent t=",FIXED(N11,3),"mS")</f>
        <v>Positionnement lent t=0,488mS</v>
      </c>
    </row>
    <row r="9" spans="1:16" ht="13.5" thickBot="1">
      <c r="A9" t="s">
        <v>3</v>
      </c>
      <c r="B9">
        <f>90/B8</f>
        <v>0.703125</v>
      </c>
      <c r="C9" t="s">
        <v>9</v>
      </c>
      <c r="M9" t="s">
        <v>16</v>
      </c>
      <c r="N9" t="s">
        <v>17</v>
      </c>
      <c r="O9" t="s">
        <v>18</v>
      </c>
      <c r="P9" t="str">
        <f>CONCATENATE("Positionnement Rapide t=",FIXED(O11,3),"mS")</f>
        <v>Positionnement Rapide t=0,024mS</v>
      </c>
    </row>
    <row r="10" spans="1:17" ht="13.5" thickBot="1">
      <c r="A10" s="58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>
        <f>1/Feuil2!D15</f>
        <v>0.011686752839401003</v>
      </c>
      <c r="N10" s="42">
        <f>1/Feuil2!D20</f>
        <v>0.00048828125</v>
      </c>
      <c r="O10" s="42">
        <f>1/Feuil2!D21</f>
        <v>2.4414062500000005E-05</v>
      </c>
      <c r="P10" s="41"/>
      <c r="Q10" s="43"/>
    </row>
    <row r="11" spans="1:17" ht="13.5" thickBot="1">
      <c r="A11" s="59" t="s">
        <v>5</v>
      </c>
      <c r="B11" s="60" t="s">
        <v>6</v>
      </c>
      <c r="C11" s="60" t="s">
        <v>7</v>
      </c>
      <c r="D11" s="60" t="s">
        <v>8</v>
      </c>
      <c r="E11" s="60" t="s">
        <v>10</v>
      </c>
      <c r="F11" s="60"/>
      <c r="G11" s="60" t="s">
        <v>11</v>
      </c>
      <c r="H11" s="60" t="s">
        <v>12</v>
      </c>
      <c r="I11" s="60" t="s">
        <v>13</v>
      </c>
      <c r="J11" s="60" t="s">
        <v>14</v>
      </c>
      <c r="K11" s="60" t="s">
        <v>22</v>
      </c>
      <c r="L11" s="60" t="s">
        <v>21</v>
      </c>
      <c r="M11" s="61">
        <f>M10*1000</f>
        <v>11.686752839401004</v>
      </c>
      <c r="N11" s="61">
        <f>N10*1000</f>
        <v>0.48828125</v>
      </c>
      <c r="O11" s="61">
        <f>O10*1000</f>
        <v>0.024414062500000003</v>
      </c>
      <c r="P11" s="60"/>
      <c r="Q11" s="62"/>
    </row>
    <row r="12" spans="1:17" ht="12.75">
      <c r="A12" s="44">
        <v>0</v>
      </c>
      <c r="B12" s="45">
        <f>A12/180*PI()</f>
        <v>0</v>
      </c>
      <c r="C12" s="45">
        <f>SIN(B12)</f>
        <v>0</v>
      </c>
      <c r="D12" s="45">
        <f>COS(B12)</f>
        <v>1</v>
      </c>
      <c r="E12" s="45">
        <f>INT(ABS(C12*256))</f>
        <v>0</v>
      </c>
      <c r="F12" s="45">
        <f>INT(ABS(D12*256))</f>
        <v>256</v>
      </c>
      <c r="G12" s="47">
        <f>IF(C12&gt;=0,1,-1)</f>
        <v>1</v>
      </c>
      <c r="H12" s="47">
        <f>IF(D12&gt;=0,1,-1)</f>
        <v>1</v>
      </c>
      <c r="I12" s="48">
        <f>E12/256*5</f>
        <v>0</v>
      </c>
      <c r="J12" s="48">
        <f>F12/256*5</f>
        <v>5</v>
      </c>
      <c r="K12" s="49">
        <f>I12/$H$2*4000</f>
        <v>0</v>
      </c>
      <c r="L12" s="49">
        <f>J12/$H$2*4000</f>
        <v>2.051282051282051</v>
      </c>
      <c r="M12" s="50">
        <f>(IF(J$8*(M$7)&gt;K12,K12,J$8*(M$7))*0.75)</f>
        <v>0</v>
      </c>
      <c r="N12" s="50">
        <f>IF(J$8*(N$7)&gt;K12,K12,J$8*N$7)</f>
        <v>0</v>
      </c>
      <c r="O12" s="50">
        <f>IF(J$8*(1-EXP(-O$10/H$8))&gt;K12,K12,J$8*(1-EXP(-O$10/H$8)))</f>
        <v>0</v>
      </c>
      <c r="P12" s="45"/>
      <c r="Q12" s="46">
        <f>C12+D13</f>
        <v>0.9999247018391445</v>
      </c>
    </row>
    <row r="13" spans="1:17" ht="12.75">
      <c r="A13" s="44">
        <f>A12+B$9</f>
        <v>0.703125</v>
      </c>
      <c r="B13" s="45">
        <f aca="true" t="shared" si="0" ref="B13:B76">A13/180*PI()</f>
        <v>0.01227184630308513</v>
      </c>
      <c r="C13" s="45">
        <f aca="true" t="shared" si="1" ref="C13:C76">SIN(B13)</f>
        <v>0.012271538285719925</v>
      </c>
      <c r="D13" s="45">
        <f aca="true" t="shared" si="2" ref="D13:D76">COS(B13)</f>
        <v>0.9999247018391445</v>
      </c>
      <c r="E13" s="45">
        <f aca="true" t="shared" si="3" ref="E13:E76">INT(ABS(C13*256))</f>
        <v>3</v>
      </c>
      <c r="F13" s="45">
        <f aca="true" t="shared" si="4" ref="F13:F76">INT(ABS(D13*256))</f>
        <v>255</v>
      </c>
      <c r="G13" s="47">
        <f aca="true" t="shared" si="5" ref="G13:G76">IF(C13&gt;=0,1,-1)</f>
        <v>1</v>
      </c>
      <c r="H13" s="47">
        <f aca="true" t="shared" si="6" ref="H13:H76">IF(D13&gt;=0,1,-1)</f>
        <v>1</v>
      </c>
      <c r="I13" s="48">
        <f aca="true" t="shared" si="7" ref="I13:I76">E13/256*5</f>
        <v>0.05859375</v>
      </c>
      <c r="J13" s="48">
        <f aca="true" t="shared" si="8" ref="J13:J76">F13/256*5</f>
        <v>4.98046875</v>
      </c>
      <c r="K13" s="49">
        <f aca="true" t="shared" si="9" ref="K13:K76">I13/$H$2*4000</f>
        <v>0.02403846153846154</v>
      </c>
      <c r="L13" s="49">
        <f aca="true" t="shared" si="10" ref="L13:L76">J13/$H$2*4000</f>
        <v>2.043269230769231</v>
      </c>
      <c r="M13" s="50">
        <f>IF((J$8-ABS(M12))*(M$7)+ABS(M12)&gt;ABS(K13)*0.75,G13*K13*0.75,(G13*((J$8-ABS(L9))*(M$7)*0.75)+ABS(M12)))</f>
        <v>0.018028846153846156</v>
      </c>
      <c r="N13" s="50">
        <f>IF((J$8-ABS(N12))*(N$7)+ABS(N12)&gt;ABS(K13),G13*K13,G13*((J$8-ABS(N12))*(N$7)+ABS(N12)))</f>
        <v>0.02403846153846154</v>
      </c>
      <c r="O13" s="50">
        <f>IF((J$8-ABS(O12))*(O$7)+ABS(O12)&gt;ABS(K13),G13*K13,G13*((J$8-ABS(O12))*(O$7)+ABS(O12)))</f>
        <v>0.02403846153846154</v>
      </c>
      <c r="P13" s="50">
        <f>(J$8-ABS(O12))*(1-EXP(-O$10/$H$8))</f>
        <v>0.0808855179066644</v>
      </c>
      <c r="Q13" s="46">
        <f aca="true" t="shared" si="11" ref="Q13:Q76">C13+D14</f>
        <v>1.0119703569819243</v>
      </c>
    </row>
    <row r="14" spans="1:17" ht="12.75">
      <c r="A14" s="44">
        <f aca="true" t="shared" si="12" ref="A14:A77">A13+B$9</f>
        <v>1.40625</v>
      </c>
      <c r="B14" s="45">
        <f t="shared" si="0"/>
        <v>0.02454369260617026</v>
      </c>
      <c r="C14" s="45">
        <f t="shared" si="1"/>
        <v>0.024541228522912288</v>
      </c>
      <c r="D14" s="45">
        <f t="shared" si="2"/>
        <v>0.9996988186962042</v>
      </c>
      <c r="E14" s="45">
        <f t="shared" si="3"/>
        <v>6</v>
      </c>
      <c r="F14" s="45">
        <f t="shared" si="4"/>
        <v>255</v>
      </c>
      <c r="G14" s="47">
        <f t="shared" si="5"/>
        <v>1</v>
      </c>
      <c r="H14" s="47">
        <f t="shared" si="6"/>
        <v>1</v>
      </c>
      <c r="I14" s="48">
        <f t="shared" si="7"/>
        <v>0.1171875</v>
      </c>
      <c r="J14" s="48">
        <f t="shared" si="8"/>
        <v>4.98046875</v>
      </c>
      <c r="K14" s="49">
        <f t="shared" si="9"/>
        <v>0.04807692307692308</v>
      </c>
      <c r="L14" s="49">
        <f t="shared" si="10"/>
        <v>2.043269230769231</v>
      </c>
      <c r="M14" s="50">
        <f aca="true" t="shared" si="13" ref="M14:M77">IF((J$8-ABS(M13))*(M$7)+ABS(M13)&gt;ABS(K14)*0.75,G14*K14*0.75,(G14*((J$8-ABS(L10))*(M$7)*0.75)+ABS(M13)))</f>
        <v>0.03605769230769231</v>
      </c>
      <c r="N14" s="50">
        <f aca="true" t="shared" si="14" ref="N14:N77">IF((J$8-ABS(N13))*(N$7)+ABS(N13)&gt;ABS(K14),G14*K14,G14*((J$8-ABS(N13))*(N$7)+ABS(N13)))</f>
        <v>0.04807692307692308</v>
      </c>
      <c r="O14" s="50">
        <f aca="true" t="shared" si="15" ref="O14:O77">IF((J$8-ABS(O13))*(O$7)+ABS(O13)&gt;ABS(K14),G14*K14,G14*((J$8-ABS(O13))*(O$7)+ABS(O13)))</f>
        <v>0.04807692307692308</v>
      </c>
      <c r="P14" s="50">
        <f aca="true" t="shared" si="16" ref="P14:P77">(J$8-ABS(O13))*(1-EXP(-O$10/$H$8))</f>
        <v>0.08059386339498172</v>
      </c>
      <c r="Q14" s="46">
        <f t="shared" si="11"/>
        <v>1.0238636131112617</v>
      </c>
    </row>
    <row r="15" spans="1:17" ht="12.75">
      <c r="A15" s="44">
        <f t="shared" si="12"/>
        <v>2.109375</v>
      </c>
      <c r="B15" s="45">
        <f t="shared" si="0"/>
        <v>0.03681553890925539</v>
      </c>
      <c r="C15" s="45">
        <f t="shared" si="1"/>
        <v>0.03680722294135883</v>
      </c>
      <c r="D15" s="45">
        <f t="shared" si="2"/>
        <v>0.9993223845883495</v>
      </c>
      <c r="E15" s="45">
        <f t="shared" si="3"/>
        <v>9</v>
      </c>
      <c r="F15" s="45">
        <f t="shared" si="4"/>
        <v>255</v>
      </c>
      <c r="G15" s="47">
        <f t="shared" si="5"/>
        <v>1</v>
      </c>
      <c r="H15" s="47">
        <f t="shared" si="6"/>
        <v>1</v>
      </c>
      <c r="I15" s="48">
        <f t="shared" si="7"/>
        <v>0.17578125</v>
      </c>
      <c r="J15" s="48">
        <f t="shared" si="8"/>
        <v>4.98046875</v>
      </c>
      <c r="K15" s="49">
        <f t="shared" si="9"/>
        <v>0.07211538461538462</v>
      </c>
      <c r="L15" s="49">
        <f t="shared" si="10"/>
        <v>2.043269230769231</v>
      </c>
      <c r="M15" s="50">
        <f t="shared" si="13"/>
        <v>0.054086538461538464</v>
      </c>
      <c r="N15" s="50">
        <f t="shared" si="14"/>
        <v>0.07211538461538462</v>
      </c>
      <c r="O15" s="50">
        <f t="shared" si="15"/>
        <v>0.07211538461538462</v>
      </c>
      <c r="P15" s="50">
        <f t="shared" si="16"/>
        <v>0.08030220888329902</v>
      </c>
      <c r="Q15" s="46">
        <f t="shared" si="11"/>
        <v>1.0356026791465311</v>
      </c>
    </row>
    <row r="16" spans="1:17" ht="12.75">
      <c r="A16" s="44">
        <f t="shared" si="12"/>
        <v>2.8125</v>
      </c>
      <c r="B16" s="45">
        <f t="shared" si="0"/>
        <v>0.04908738521234052</v>
      </c>
      <c r="C16" s="45">
        <f t="shared" si="1"/>
        <v>0.049067674327418015</v>
      </c>
      <c r="D16" s="45">
        <f t="shared" si="2"/>
        <v>0.9987954562051724</v>
      </c>
      <c r="E16" s="45">
        <f t="shared" si="3"/>
        <v>12</v>
      </c>
      <c r="F16" s="45">
        <f t="shared" si="4"/>
        <v>255</v>
      </c>
      <c r="G16" s="47">
        <f t="shared" si="5"/>
        <v>1</v>
      </c>
      <c r="H16" s="47">
        <f t="shared" si="6"/>
        <v>1</v>
      </c>
      <c r="I16" s="48">
        <f t="shared" si="7"/>
        <v>0.234375</v>
      </c>
      <c r="J16" s="48">
        <f t="shared" si="8"/>
        <v>4.98046875</v>
      </c>
      <c r="K16" s="49">
        <f t="shared" si="9"/>
        <v>0.09615384615384616</v>
      </c>
      <c r="L16" s="49">
        <f t="shared" si="10"/>
        <v>2.043269230769231</v>
      </c>
      <c r="M16" s="50">
        <f t="shared" si="13"/>
        <v>0.07211538461538462</v>
      </c>
      <c r="N16" s="50">
        <f t="shared" si="14"/>
        <v>0.09615384615384616</v>
      </c>
      <c r="O16" s="50">
        <f t="shared" si="15"/>
        <v>0.09615384615384616</v>
      </c>
      <c r="P16" s="50">
        <f t="shared" si="16"/>
        <v>0.08001055437161633</v>
      </c>
      <c r="Q16" s="46">
        <f t="shared" si="11"/>
        <v>1.0471857872275672</v>
      </c>
    </row>
    <row r="17" spans="1:17" ht="12.75">
      <c r="A17" s="44">
        <f t="shared" si="12"/>
        <v>3.515625</v>
      </c>
      <c r="B17" s="45">
        <f t="shared" si="0"/>
        <v>0.06135923151542565</v>
      </c>
      <c r="C17" s="45">
        <f t="shared" si="1"/>
        <v>0.06132073630220858</v>
      </c>
      <c r="D17" s="45">
        <f t="shared" si="2"/>
        <v>0.9981181129001492</v>
      </c>
      <c r="E17" s="45">
        <f t="shared" si="3"/>
        <v>15</v>
      </c>
      <c r="F17" s="45">
        <f t="shared" si="4"/>
        <v>255</v>
      </c>
      <c r="G17" s="47">
        <f t="shared" si="5"/>
        <v>1</v>
      </c>
      <c r="H17" s="47">
        <f t="shared" si="6"/>
        <v>1</v>
      </c>
      <c r="I17" s="48">
        <f t="shared" si="7"/>
        <v>0.29296875</v>
      </c>
      <c r="J17" s="48">
        <f t="shared" si="8"/>
        <v>4.98046875</v>
      </c>
      <c r="K17" s="49">
        <f t="shared" si="9"/>
        <v>0.1201923076923077</v>
      </c>
      <c r="L17" s="49">
        <f t="shared" si="10"/>
        <v>2.043269230769231</v>
      </c>
      <c r="M17" s="50">
        <f t="shared" si="13"/>
        <v>0.09014423076923077</v>
      </c>
      <c r="N17" s="50">
        <f t="shared" si="14"/>
        <v>0.1201923076923077</v>
      </c>
      <c r="O17" s="50">
        <f t="shared" si="15"/>
        <v>0.1201923076923077</v>
      </c>
      <c r="P17" s="50">
        <f t="shared" si="16"/>
        <v>0.07971889985993366</v>
      </c>
      <c r="Q17" s="46">
        <f t="shared" si="11"/>
        <v>1.0586111929808988</v>
      </c>
    </row>
    <row r="18" spans="1:17" ht="12.75">
      <c r="A18" s="44">
        <f t="shared" si="12"/>
        <v>4.21875</v>
      </c>
      <c r="B18" s="45">
        <f t="shared" si="0"/>
        <v>0.07363107781851078</v>
      </c>
      <c r="C18" s="45">
        <f t="shared" si="1"/>
        <v>0.07356456359966743</v>
      </c>
      <c r="D18" s="45">
        <f t="shared" si="2"/>
        <v>0.9972904566786902</v>
      </c>
      <c r="E18" s="45">
        <f t="shared" si="3"/>
        <v>18</v>
      </c>
      <c r="F18" s="45">
        <f t="shared" si="4"/>
        <v>255</v>
      </c>
      <c r="G18" s="47">
        <f t="shared" si="5"/>
        <v>1</v>
      </c>
      <c r="H18" s="47">
        <f t="shared" si="6"/>
        <v>1</v>
      </c>
      <c r="I18" s="48">
        <f t="shared" si="7"/>
        <v>0.3515625</v>
      </c>
      <c r="J18" s="48">
        <f t="shared" si="8"/>
        <v>4.98046875</v>
      </c>
      <c r="K18" s="49">
        <f t="shared" si="9"/>
        <v>0.14423076923076925</v>
      </c>
      <c r="L18" s="49">
        <f t="shared" si="10"/>
        <v>2.043269230769231</v>
      </c>
      <c r="M18" s="50">
        <f t="shared" si="13"/>
        <v>0.10817307692307693</v>
      </c>
      <c r="N18" s="50">
        <f t="shared" si="14"/>
        <v>0.14423076923076925</v>
      </c>
      <c r="O18" s="50">
        <f t="shared" si="15"/>
        <v>0.14423076923076925</v>
      </c>
      <c r="P18" s="50">
        <f t="shared" si="16"/>
        <v>0.07942724534825098</v>
      </c>
      <c r="Q18" s="46">
        <f t="shared" si="11"/>
        <v>1.0698771757824455</v>
      </c>
    </row>
    <row r="19" spans="1:17" ht="12.75">
      <c r="A19" s="44">
        <f t="shared" si="12"/>
        <v>4.921875</v>
      </c>
      <c r="B19" s="45">
        <f t="shared" si="0"/>
        <v>0.0859029241215959</v>
      </c>
      <c r="C19" s="45">
        <f t="shared" si="1"/>
        <v>0.0857973123444399</v>
      </c>
      <c r="D19" s="45">
        <f t="shared" si="2"/>
        <v>0.996312612182778</v>
      </c>
      <c r="E19" s="45">
        <f t="shared" si="3"/>
        <v>21</v>
      </c>
      <c r="F19" s="45">
        <f t="shared" si="4"/>
        <v>255</v>
      </c>
      <c r="G19" s="47">
        <f t="shared" si="5"/>
        <v>1</v>
      </c>
      <c r="H19" s="47">
        <f t="shared" si="6"/>
        <v>1</v>
      </c>
      <c r="I19" s="48">
        <f t="shared" si="7"/>
        <v>0.41015625</v>
      </c>
      <c r="J19" s="48">
        <f t="shared" si="8"/>
        <v>4.98046875</v>
      </c>
      <c r="K19" s="49">
        <f t="shared" si="9"/>
        <v>0.16826923076923075</v>
      </c>
      <c r="L19" s="49">
        <f t="shared" si="10"/>
        <v>2.043269230769231</v>
      </c>
      <c r="M19" s="50">
        <f t="shared" si="13"/>
        <v>0.12620192307692307</v>
      </c>
      <c r="N19" s="50">
        <f t="shared" si="14"/>
        <v>0.16826923076923075</v>
      </c>
      <c r="O19" s="50">
        <f t="shared" si="15"/>
        <v>0.16826923076923075</v>
      </c>
      <c r="P19" s="50">
        <f t="shared" si="16"/>
        <v>0.07913559083656829</v>
      </c>
      <c r="Q19" s="46">
        <f t="shared" si="11"/>
        <v>1.080982039016637</v>
      </c>
    </row>
    <row r="20" spans="1:17" ht="12.75">
      <c r="A20" s="44">
        <f t="shared" si="12"/>
        <v>5.625</v>
      </c>
      <c r="B20" s="45">
        <f t="shared" si="0"/>
        <v>0.09817477042468103</v>
      </c>
      <c r="C20" s="45">
        <f t="shared" si="1"/>
        <v>0.0980171403295606</v>
      </c>
      <c r="D20" s="45">
        <f t="shared" si="2"/>
        <v>0.9951847266721969</v>
      </c>
      <c r="E20" s="45">
        <f t="shared" si="3"/>
        <v>25</v>
      </c>
      <c r="F20" s="45">
        <f t="shared" si="4"/>
        <v>254</v>
      </c>
      <c r="G20" s="47">
        <f t="shared" si="5"/>
        <v>1</v>
      </c>
      <c r="H20" s="47">
        <f t="shared" si="6"/>
        <v>1</v>
      </c>
      <c r="I20" s="48">
        <f t="shared" si="7"/>
        <v>0.48828125</v>
      </c>
      <c r="J20" s="48">
        <f t="shared" si="8"/>
        <v>4.9609375</v>
      </c>
      <c r="K20" s="49">
        <f t="shared" si="9"/>
        <v>0.2003205128205128</v>
      </c>
      <c r="L20" s="49">
        <f t="shared" si="10"/>
        <v>2.03525641025641</v>
      </c>
      <c r="M20" s="50">
        <f t="shared" si="13"/>
        <v>0.1502403846153846</v>
      </c>
      <c r="N20" s="50">
        <f t="shared" si="14"/>
        <v>0.2003205128205128</v>
      </c>
      <c r="O20" s="50">
        <f t="shared" si="15"/>
        <v>0.2003205128205128</v>
      </c>
      <c r="P20" s="50">
        <f t="shared" si="16"/>
        <v>0.07884393632488561</v>
      </c>
      <c r="Q20" s="46">
        <f t="shared" si="11"/>
        <v>1.0919241103319166</v>
      </c>
    </row>
    <row r="21" spans="1:17" ht="12.75">
      <c r="A21" s="44">
        <f t="shared" si="12"/>
        <v>6.328125</v>
      </c>
      <c r="B21" s="45">
        <f t="shared" si="0"/>
        <v>0.11044661672776616</v>
      </c>
      <c r="C21" s="45">
        <f t="shared" si="1"/>
        <v>0.11022220729388306</v>
      </c>
      <c r="D21" s="45">
        <f t="shared" si="2"/>
        <v>0.9939069700023561</v>
      </c>
      <c r="E21" s="45">
        <f t="shared" si="3"/>
        <v>28</v>
      </c>
      <c r="F21" s="45">
        <f t="shared" si="4"/>
        <v>254</v>
      </c>
      <c r="G21" s="47">
        <f t="shared" si="5"/>
        <v>1</v>
      </c>
      <c r="H21" s="47">
        <f t="shared" si="6"/>
        <v>1</v>
      </c>
      <c r="I21" s="48">
        <f t="shared" si="7"/>
        <v>0.546875</v>
      </c>
      <c r="J21" s="48">
        <f t="shared" si="8"/>
        <v>4.9609375</v>
      </c>
      <c r="K21" s="49">
        <f t="shared" si="9"/>
        <v>0.22435897435897437</v>
      </c>
      <c r="L21" s="49">
        <f t="shared" si="10"/>
        <v>2.03525641025641</v>
      </c>
      <c r="M21" s="50">
        <f t="shared" si="13"/>
        <v>0.16826923076923078</v>
      </c>
      <c r="N21" s="50">
        <f t="shared" si="14"/>
        <v>0.22435897435897437</v>
      </c>
      <c r="O21" s="50">
        <f t="shared" si="15"/>
        <v>0.22435897435897437</v>
      </c>
      <c r="P21" s="50">
        <f t="shared" si="16"/>
        <v>0.07845506364264203</v>
      </c>
      <c r="Q21" s="46">
        <f t="shared" si="11"/>
        <v>1.102701741892593</v>
      </c>
    </row>
    <row r="22" spans="1:17" ht="12.75">
      <c r="A22" s="44">
        <f t="shared" si="12"/>
        <v>7.03125</v>
      </c>
      <c r="B22" s="45">
        <f t="shared" si="0"/>
        <v>0.1227184630308513</v>
      </c>
      <c r="C22" s="45">
        <f t="shared" si="1"/>
        <v>0.1224106751992162</v>
      </c>
      <c r="D22" s="45">
        <f t="shared" si="2"/>
        <v>0.99247953459871</v>
      </c>
      <c r="E22" s="45">
        <f t="shared" si="3"/>
        <v>31</v>
      </c>
      <c r="F22" s="45">
        <f t="shared" si="4"/>
        <v>254</v>
      </c>
      <c r="G22" s="47">
        <f t="shared" si="5"/>
        <v>1</v>
      </c>
      <c r="H22" s="47">
        <f t="shared" si="6"/>
        <v>1</v>
      </c>
      <c r="I22" s="48">
        <f t="shared" si="7"/>
        <v>0.60546875</v>
      </c>
      <c r="J22" s="48">
        <f t="shared" si="8"/>
        <v>4.9609375</v>
      </c>
      <c r="K22" s="49">
        <f t="shared" si="9"/>
        <v>0.2483974358974359</v>
      </c>
      <c r="L22" s="49">
        <f t="shared" si="10"/>
        <v>2.03525641025641</v>
      </c>
      <c r="M22" s="50">
        <f t="shared" si="13"/>
        <v>0.18629807692307693</v>
      </c>
      <c r="N22" s="50">
        <f t="shared" si="14"/>
        <v>0.2483974358974359</v>
      </c>
      <c r="O22" s="50">
        <f t="shared" si="15"/>
        <v>0.2483974358974359</v>
      </c>
      <c r="P22" s="50">
        <f t="shared" si="16"/>
        <v>0.07816340913095934</v>
      </c>
      <c r="Q22" s="46">
        <f t="shared" si="11"/>
        <v>1.1133133106269961</v>
      </c>
    </row>
    <row r="23" spans="1:17" ht="12.75">
      <c r="A23" s="44">
        <f t="shared" si="12"/>
        <v>7.734375</v>
      </c>
      <c r="B23" s="45">
        <f t="shared" si="0"/>
        <v>0.1349903093339364</v>
      </c>
      <c r="C23" s="45">
        <f t="shared" si="1"/>
        <v>0.13458070850712617</v>
      </c>
      <c r="D23" s="45">
        <f t="shared" si="2"/>
        <v>0.99090263542778</v>
      </c>
      <c r="E23" s="45">
        <f t="shared" si="3"/>
        <v>34</v>
      </c>
      <c r="F23" s="45">
        <f t="shared" si="4"/>
        <v>253</v>
      </c>
      <c r="G23" s="47">
        <f t="shared" si="5"/>
        <v>1</v>
      </c>
      <c r="H23" s="47">
        <f t="shared" si="6"/>
        <v>1</v>
      </c>
      <c r="I23" s="48">
        <f t="shared" si="7"/>
        <v>0.6640625</v>
      </c>
      <c r="J23" s="48">
        <f t="shared" si="8"/>
        <v>4.94140625</v>
      </c>
      <c r="K23" s="49">
        <f t="shared" si="9"/>
        <v>0.2724358974358974</v>
      </c>
      <c r="L23" s="49">
        <f t="shared" si="10"/>
        <v>2.02724358974359</v>
      </c>
      <c r="M23" s="50">
        <f t="shared" si="13"/>
        <v>0.20432692307692307</v>
      </c>
      <c r="N23" s="50">
        <f t="shared" si="14"/>
        <v>0.2724358974358974</v>
      </c>
      <c r="O23" s="50">
        <f t="shared" si="15"/>
        <v>0.2724358974358974</v>
      </c>
      <c r="P23" s="50">
        <f t="shared" si="16"/>
        <v>0.07787175461927666</v>
      </c>
      <c r="Q23" s="46">
        <f t="shared" si="11"/>
        <v>1.1237572184719071</v>
      </c>
    </row>
    <row r="24" spans="1:17" ht="12.75">
      <c r="A24" s="44">
        <f t="shared" si="12"/>
        <v>8.4375</v>
      </c>
      <c r="B24" s="45">
        <f t="shared" si="0"/>
        <v>0.14726215563702155</v>
      </c>
      <c r="C24" s="45">
        <f t="shared" si="1"/>
        <v>0.14673047445536175</v>
      </c>
      <c r="D24" s="45">
        <f t="shared" si="2"/>
        <v>0.989176509964781</v>
      </c>
      <c r="E24" s="45">
        <f t="shared" si="3"/>
        <v>37</v>
      </c>
      <c r="F24" s="45">
        <f t="shared" si="4"/>
        <v>253</v>
      </c>
      <c r="G24" s="47">
        <f t="shared" si="5"/>
        <v>1</v>
      </c>
      <c r="H24" s="47">
        <f t="shared" si="6"/>
        <v>1</v>
      </c>
      <c r="I24" s="48">
        <f t="shared" si="7"/>
        <v>0.72265625</v>
      </c>
      <c r="J24" s="48">
        <f t="shared" si="8"/>
        <v>4.94140625</v>
      </c>
      <c r="K24" s="49">
        <f t="shared" si="9"/>
        <v>0.296474358974359</v>
      </c>
      <c r="L24" s="49">
        <f t="shared" si="10"/>
        <v>2.02724358974359</v>
      </c>
      <c r="M24" s="50">
        <f t="shared" si="13"/>
        <v>0.22235576923076922</v>
      </c>
      <c r="N24" s="50">
        <f t="shared" si="14"/>
        <v>0.296474358974359</v>
      </c>
      <c r="O24" s="50">
        <f t="shared" si="15"/>
        <v>0.296474358974359</v>
      </c>
      <c r="P24" s="50">
        <f t="shared" si="16"/>
        <v>0.07758010010759397</v>
      </c>
      <c r="Q24" s="46">
        <f t="shared" si="11"/>
        <v>1.1340318926132202</v>
      </c>
    </row>
    <row r="25" spans="1:17" ht="12.75">
      <c r="A25" s="44">
        <f t="shared" si="12"/>
        <v>9.140625</v>
      </c>
      <c r="B25" s="45">
        <f t="shared" si="0"/>
        <v>0.1595340019401067</v>
      </c>
      <c r="C25" s="45">
        <f t="shared" si="1"/>
        <v>0.15885814333386145</v>
      </c>
      <c r="D25" s="45">
        <f t="shared" si="2"/>
        <v>0.9873014181578584</v>
      </c>
      <c r="E25" s="45">
        <f t="shared" si="3"/>
        <v>40</v>
      </c>
      <c r="F25" s="45">
        <f t="shared" si="4"/>
        <v>252</v>
      </c>
      <c r="G25" s="47">
        <f t="shared" si="5"/>
        <v>1</v>
      </c>
      <c r="H25" s="47">
        <f t="shared" si="6"/>
        <v>1</v>
      </c>
      <c r="I25" s="48">
        <f t="shared" si="7"/>
        <v>0.78125</v>
      </c>
      <c r="J25" s="48">
        <f t="shared" si="8"/>
        <v>4.921875</v>
      </c>
      <c r="K25" s="49">
        <f t="shared" si="9"/>
        <v>0.32051282051282054</v>
      </c>
      <c r="L25" s="49">
        <f t="shared" si="10"/>
        <v>2.019230769230769</v>
      </c>
      <c r="M25" s="50">
        <f t="shared" si="13"/>
        <v>0.24038461538461542</v>
      </c>
      <c r="N25" s="50">
        <f t="shared" si="14"/>
        <v>0.32051282051282054</v>
      </c>
      <c r="O25" s="50">
        <f t="shared" si="15"/>
        <v>0.32051282051282054</v>
      </c>
      <c r="P25" s="50">
        <f t="shared" si="16"/>
        <v>0.07728844559591129</v>
      </c>
      <c r="Q25" s="46">
        <f t="shared" si="11"/>
        <v>1.1441357857228027</v>
      </c>
    </row>
    <row r="26" spans="1:17" ht="12.75">
      <c r="A26" s="44">
        <f t="shared" si="12"/>
        <v>9.84375</v>
      </c>
      <c r="B26" s="45">
        <f t="shared" si="0"/>
        <v>0.1718058482431918</v>
      </c>
      <c r="C26" s="45">
        <f t="shared" si="1"/>
        <v>0.17096188876030122</v>
      </c>
      <c r="D26" s="45">
        <f t="shared" si="2"/>
        <v>0.9852776423889412</v>
      </c>
      <c r="E26" s="45">
        <f t="shared" si="3"/>
        <v>43</v>
      </c>
      <c r="F26" s="45">
        <f t="shared" si="4"/>
        <v>252</v>
      </c>
      <c r="G26" s="47">
        <f t="shared" si="5"/>
        <v>1</v>
      </c>
      <c r="H26" s="47">
        <f t="shared" si="6"/>
        <v>1</v>
      </c>
      <c r="I26" s="48">
        <f t="shared" si="7"/>
        <v>0.83984375</v>
      </c>
      <c r="J26" s="48">
        <f t="shared" si="8"/>
        <v>4.921875</v>
      </c>
      <c r="K26" s="49">
        <f t="shared" si="9"/>
        <v>0.34455128205128205</v>
      </c>
      <c r="L26" s="49">
        <f t="shared" si="10"/>
        <v>2.019230769230769</v>
      </c>
      <c r="M26" s="50">
        <f t="shared" si="13"/>
        <v>0.25841346153846156</v>
      </c>
      <c r="N26" s="50">
        <f t="shared" si="14"/>
        <v>0.34455128205128205</v>
      </c>
      <c r="O26" s="50">
        <f t="shared" si="15"/>
        <v>0.34455128205128205</v>
      </c>
      <c r="P26" s="50">
        <f t="shared" si="16"/>
        <v>0.0769967910842286</v>
      </c>
      <c r="Q26" s="46">
        <f t="shared" si="11"/>
        <v>1.1540673761915174</v>
      </c>
    </row>
    <row r="27" spans="1:17" ht="12.75">
      <c r="A27" s="44">
        <f t="shared" si="12"/>
        <v>10.546875</v>
      </c>
      <c r="B27" s="45">
        <f t="shared" si="0"/>
        <v>0.18407769454627693</v>
      </c>
      <c r="C27" s="45">
        <f t="shared" si="1"/>
        <v>0.18303988795514095</v>
      </c>
      <c r="D27" s="45">
        <f t="shared" si="2"/>
        <v>0.9831054874312163</v>
      </c>
      <c r="E27" s="45">
        <f t="shared" si="3"/>
        <v>46</v>
      </c>
      <c r="F27" s="45">
        <f t="shared" si="4"/>
        <v>251</v>
      </c>
      <c r="G27" s="47">
        <f t="shared" si="5"/>
        <v>1</v>
      </c>
      <c r="H27" s="47">
        <f t="shared" si="6"/>
        <v>1</v>
      </c>
      <c r="I27" s="48">
        <f t="shared" si="7"/>
        <v>0.8984375</v>
      </c>
      <c r="J27" s="48">
        <f t="shared" si="8"/>
        <v>4.90234375</v>
      </c>
      <c r="K27" s="49">
        <f t="shared" si="9"/>
        <v>0.3685897435897436</v>
      </c>
      <c r="L27" s="49">
        <f t="shared" si="10"/>
        <v>2.011217948717949</v>
      </c>
      <c r="M27" s="50">
        <f t="shared" si="13"/>
        <v>0.2764423076923077</v>
      </c>
      <c r="N27" s="50">
        <f t="shared" si="14"/>
        <v>0.3685897435897436</v>
      </c>
      <c r="O27" s="50">
        <f t="shared" si="15"/>
        <v>0.3685897435897436</v>
      </c>
      <c r="P27" s="50">
        <f t="shared" si="16"/>
        <v>0.07670513657254592</v>
      </c>
      <c r="Q27" s="46">
        <f t="shared" si="11"/>
        <v>1.1638251683583714</v>
      </c>
    </row>
    <row r="28" spans="1:17" ht="12.75">
      <c r="A28" s="44">
        <f t="shared" si="12"/>
        <v>11.25</v>
      </c>
      <c r="B28" s="45">
        <f t="shared" si="0"/>
        <v>0.19634954084936207</v>
      </c>
      <c r="C28" s="45">
        <f t="shared" si="1"/>
        <v>0.19509032201612825</v>
      </c>
      <c r="D28" s="45">
        <f t="shared" si="2"/>
        <v>0.9807852804032304</v>
      </c>
      <c r="E28" s="45">
        <f t="shared" si="3"/>
        <v>49</v>
      </c>
      <c r="F28" s="45">
        <f t="shared" si="4"/>
        <v>251</v>
      </c>
      <c r="G28" s="47">
        <f t="shared" si="5"/>
        <v>1</v>
      </c>
      <c r="H28" s="47">
        <f t="shared" si="6"/>
        <v>1</v>
      </c>
      <c r="I28" s="48">
        <f t="shared" si="7"/>
        <v>0.95703125</v>
      </c>
      <c r="J28" s="48">
        <f t="shared" si="8"/>
        <v>4.90234375</v>
      </c>
      <c r="K28" s="49">
        <f t="shared" si="9"/>
        <v>0.3926282051282051</v>
      </c>
      <c r="L28" s="49">
        <f t="shared" si="10"/>
        <v>2.011217948717949</v>
      </c>
      <c r="M28" s="50">
        <f t="shared" si="13"/>
        <v>0.29447115384615385</v>
      </c>
      <c r="N28" s="50">
        <f t="shared" si="14"/>
        <v>0.3926282051282051</v>
      </c>
      <c r="O28" s="50">
        <f t="shared" si="15"/>
        <v>0.3926282051282051</v>
      </c>
      <c r="P28" s="50">
        <f t="shared" si="16"/>
        <v>0.07641348206086324</v>
      </c>
      <c r="Q28" s="46">
        <f t="shared" si="11"/>
        <v>1.173407692735756</v>
      </c>
    </row>
    <row r="29" spans="1:17" ht="12.75">
      <c r="A29" s="44">
        <f t="shared" si="12"/>
        <v>11.953125</v>
      </c>
      <c r="B29" s="45">
        <f t="shared" si="0"/>
        <v>0.2086213871524472</v>
      </c>
      <c r="C29" s="45">
        <f t="shared" si="1"/>
        <v>0.20711137619221856</v>
      </c>
      <c r="D29" s="45">
        <f t="shared" si="2"/>
        <v>0.9783173707196277</v>
      </c>
      <c r="E29" s="45">
        <f t="shared" si="3"/>
        <v>53</v>
      </c>
      <c r="F29" s="45">
        <f t="shared" si="4"/>
        <v>250</v>
      </c>
      <c r="G29" s="47">
        <f t="shared" si="5"/>
        <v>1</v>
      </c>
      <c r="H29" s="47">
        <f t="shared" si="6"/>
        <v>1</v>
      </c>
      <c r="I29" s="48">
        <f t="shared" si="7"/>
        <v>1.03515625</v>
      </c>
      <c r="J29" s="48">
        <f t="shared" si="8"/>
        <v>4.8828125</v>
      </c>
      <c r="K29" s="49">
        <f t="shared" si="9"/>
        <v>0.4246794871794872</v>
      </c>
      <c r="L29" s="49">
        <f t="shared" si="10"/>
        <v>2.003205128205128</v>
      </c>
      <c r="M29" s="50">
        <f t="shared" si="13"/>
        <v>0.3185096153846154</v>
      </c>
      <c r="N29" s="50">
        <f t="shared" si="14"/>
        <v>0.4246794871794872</v>
      </c>
      <c r="O29" s="50">
        <f t="shared" si="15"/>
        <v>0.4246794871794872</v>
      </c>
      <c r="P29" s="50">
        <f t="shared" si="16"/>
        <v>0.07612182754918055</v>
      </c>
      <c r="Q29" s="46">
        <f t="shared" si="11"/>
        <v>1.1828135062307472</v>
      </c>
    </row>
    <row r="30" spans="1:17" ht="12.75">
      <c r="A30" s="44">
        <f t="shared" si="12"/>
        <v>12.65625</v>
      </c>
      <c r="B30" s="45">
        <f t="shared" si="0"/>
        <v>0.22089323345553233</v>
      </c>
      <c r="C30" s="45">
        <f t="shared" si="1"/>
        <v>0.2191012401568698</v>
      </c>
      <c r="D30" s="45">
        <f t="shared" si="2"/>
        <v>0.9757021300385286</v>
      </c>
      <c r="E30" s="45">
        <f t="shared" si="3"/>
        <v>56</v>
      </c>
      <c r="F30" s="45">
        <f t="shared" si="4"/>
        <v>249</v>
      </c>
      <c r="G30" s="47">
        <f t="shared" si="5"/>
        <v>1</v>
      </c>
      <c r="H30" s="47">
        <f t="shared" si="6"/>
        <v>1</v>
      </c>
      <c r="I30" s="48">
        <f t="shared" si="7"/>
        <v>1.09375</v>
      </c>
      <c r="J30" s="48">
        <f t="shared" si="8"/>
        <v>4.86328125</v>
      </c>
      <c r="K30" s="49">
        <f t="shared" si="9"/>
        <v>0.44871794871794873</v>
      </c>
      <c r="L30" s="49">
        <f t="shared" si="10"/>
        <v>1.9951923076923077</v>
      </c>
      <c r="M30" s="50">
        <f t="shared" si="13"/>
        <v>0.33653846153846156</v>
      </c>
      <c r="N30" s="50">
        <f t="shared" si="14"/>
        <v>0.44871794871794873</v>
      </c>
      <c r="O30" s="50">
        <f t="shared" si="15"/>
        <v>0.44871794871794873</v>
      </c>
      <c r="P30" s="50">
        <f t="shared" si="16"/>
        <v>0.07573295486693697</v>
      </c>
      <c r="Q30" s="46">
        <f t="shared" si="11"/>
        <v>1.19204119236243</v>
      </c>
    </row>
    <row r="31" spans="1:17" ht="12.75">
      <c r="A31" s="44">
        <f t="shared" si="12"/>
        <v>13.359375</v>
      </c>
      <c r="B31" s="45">
        <f t="shared" si="0"/>
        <v>0.23316507975861744</v>
      </c>
      <c r="C31" s="45">
        <f t="shared" si="1"/>
        <v>0.2310581082806711</v>
      </c>
      <c r="D31" s="45">
        <f t="shared" si="2"/>
        <v>0.9729399522055602</v>
      </c>
      <c r="E31" s="45">
        <f t="shared" si="3"/>
        <v>59</v>
      </c>
      <c r="F31" s="45">
        <f t="shared" si="4"/>
        <v>249</v>
      </c>
      <c r="G31" s="47">
        <f t="shared" si="5"/>
        <v>1</v>
      </c>
      <c r="H31" s="47">
        <f t="shared" si="6"/>
        <v>1</v>
      </c>
      <c r="I31" s="48">
        <f t="shared" si="7"/>
        <v>1.15234375</v>
      </c>
      <c r="J31" s="48">
        <f t="shared" si="8"/>
        <v>4.86328125</v>
      </c>
      <c r="K31" s="49">
        <f t="shared" si="9"/>
        <v>0.47275641025641024</v>
      </c>
      <c r="L31" s="49">
        <f t="shared" si="10"/>
        <v>1.9951923076923077</v>
      </c>
      <c r="M31" s="50">
        <f t="shared" si="13"/>
        <v>0.3545673076923077</v>
      </c>
      <c r="N31" s="50">
        <f t="shared" si="14"/>
        <v>0.47275641025641024</v>
      </c>
      <c r="O31" s="50">
        <f t="shared" si="15"/>
        <v>0.47275641025641024</v>
      </c>
      <c r="P31" s="50">
        <f t="shared" si="16"/>
        <v>0.07544130035525429</v>
      </c>
      <c r="Q31" s="46">
        <f t="shared" si="11"/>
        <v>1.2010893614752152</v>
      </c>
    </row>
    <row r="32" spans="1:17" ht="12.75">
      <c r="A32" s="44">
        <f t="shared" si="12"/>
        <v>14.0625</v>
      </c>
      <c r="B32" s="45">
        <f t="shared" si="0"/>
        <v>0.2454369260617026</v>
      </c>
      <c r="C32" s="45">
        <f t="shared" si="1"/>
        <v>0.24298017990326387</v>
      </c>
      <c r="D32" s="45">
        <f t="shared" si="2"/>
        <v>0.970031253194544</v>
      </c>
      <c r="E32" s="45">
        <f t="shared" si="3"/>
        <v>62</v>
      </c>
      <c r="F32" s="45">
        <f t="shared" si="4"/>
        <v>248</v>
      </c>
      <c r="G32" s="47">
        <f t="shared" si="5"/>
        <v>1</v>
      </c>
      <c r="H32" s="47">
        <f t="shared" si="6"/>
        <v>1</v>
      </c>
      <c r="I32" s="48">
        <f t="shared" si="7"/>
        <v>1.2109375</v>
      </c>
      <c r="J32" s="48">
        <f t="shared" si="8"/>
        <v>4.84375</v>
      </c>
      <c r="K32" s="49">
        <f t="shared" si="9"/>
        <v>0.4967948717948718</v>
      </c>
      <c r="L32" s="49">
        <f t="shared" si="10"/>
        <v>1.9871794871794872</v>
      </c>
      <c r="M32" s="50">
        <f t="shared" si="13"/>
        <v>0.37259615384615385</v>
      </c>
      <c r="N32" s="50">
        <f t="shared" si="14"/>
        <v>0.4967948717948718</v>
      </c>
      <c r="O32" s="50">
        <f t="shared" si="15"/>
        <v>0.4967948717948718</v>
      </c>
      <c r="P32" s="50">
        <f t="shared" si="16"/>
        <v>0.0751496458435716</v>
      </c>
      <c r="Q32" s="46">
        <f t="shared" si="11"/>
        <v>1.2099566509481159</v>
      </c>
    </row>
    <row r="33" spans="1:17" ht="12.75">
      <c r="A33" s="44">
        <f t="shared" si="12"/>
        <v>14.765625</v>
      </c>
      <c r="B33" s="45">
        <f t="shared" si="0"/>
        <v>0.25770877236478773</v>
      </c>
      <c r="C33" s="45">
        <f t="shared" si="1"/>
        <v>0.25486565960451457</v>
      </c>
      <c r="D33" s="45">
        <f t="shared" si="2"/>
        <v>0.9669764710448521</v>
      </c>
      <c r="E33" s="45">
        <f t="shared" si="3"/>
        <v>65</v>
      </c>
      <c r="F33" s="45">
        <f t="shared" si="4"/>
        <v>247</v>
      </c>
      <c r="G33" s="47">
        <f t="shared" si="5"/>
        <v>1</v>
      </c>
      <c r="H33" s="47">
        <f t="shared" si="6"/>
        <v>1</v>
      </c>
      <c r="I33" s="48">
        <f t="shared" si="7"/>
        <v>1.26953125</v>
      </c>
      <c r="J33" s="48">
        <f t="shared" si="8"/>
        <v>4.82421875</v>
      </c>
      <c r="K33" s="49">
        <f t="shared" si="9"/>
        <v>0.5208333333333334</v>
      </c>
      <c r="L33" s="49">
        <f t="shared" si="10"/>
        <v>1.9791666666666667</v>
      </c>
      <c r="M33" s="50">
        <f t="shared" si="13"/>
        <v>0.390625</v>
      </c>
      <c r="N33" s="50">
        <f t="shared" si="14"/>
        <v>0.5208333333333334</v>
      </c>
      <c r="O33" s="50">
        <f t="shared" si="15"/>
        <v>0.5208333333333334</v>
      </c>
      <c r="P33" s="50">
        <f t="shared" si="16"/>
        <v>0.07485799133188893</v>
      </c>
      <c r="Q33" s="46">
        <f t="shared" si="11"/>
        <v>1.2186417253999544</v>
      </c>
    </row>
    <row r="34" spans="1:17" ht="12.75">
      <c r="A34" s="44">
        <f t="shared" si="12"/>
        <v>15.46875</v>
      </c>
      <c r="B34" s="45">
        <f t="shared" si="0"/>
        <v>0.2699806186678728</v>
      </c>
      <c r="C34" s="45">
        <f t="shared" si="1"/>
        <v>0.26671275747489837</v>
      </c>
      <c r="D34" s="45">
        <f t="shared" si="2"/>
        <v>0.9637760657954398</v>
      </c>
      <c r="E34" s="45">
        <f t="shared" si="3"/>
        <v>68</v>
      </c>
      <c r="F34" s="45">
        <f t="shared" si="4"/>
        <v>246</v>
      </c>
      <c r="G34" s="47">
        <f t="shared" si="5"/>
        <v>1</v>
      </c>
      <c r="H34" s="47">
        <f t="shared" si="6"/>
        <v>1</v>
      </c>
      <c r="I34" s="48">
        <f t="shared" si="7"/>
        <v>1.328125</v>
      </c>
      <c r="J34" s="48">
        <f t="shared" si="8"/>
        <v>4.8046875</v>
      </c>
      <c r="K34" s="49">
        <f t="shared" si="9"/>
        <v>0.5448717948717948</v>
      </c>
      <c r="L34" s="49">
        <f t="shared" si="10"/>
        <v>1.971153846153846</v>
      </c>
      <c r="M34" s="50">
        <f t="shared" si="13"/>
        <v>0.40865384615384615</v>
      </c>
      <c r="N34" s="50">
        <f t="shared" si="14"/>
        <v>0.5448717948717948</v>
      </c>
      <c r="O34" s="50">
        <f t="shared" si="15"/>
        <v>0.5448717948717948</v>
      </c>
      <c r="P34" s="50">
        <f t="shared" si="16"/>
        <v>0.07456633682020625</v>
      </c>
      <c r="Q34" s="46">
        <f t="shared" si="11"/>
        <v>1.2271432768904642</v>
      </c>
    </row>
    <row r="35" spans="1:17" ht="12.75">
      <c r="A35" s="44">
        <f t="shared" si="12"/>
        <v>16.171875</v>
      </c>
      <c r="B35" s="45">
        <f t="shared" si="0"/>
        <v>0.28225246497095796</v>
      </c>
      <c r="C35" s="45">
        <f t="shared" si="1"/>
        <v>0.27851968938505306</v>
      </c>
      <c r="D35" s="45">
        <f t="shared" si="2"/>
        <v>0.9604305194155658</v>
      </c>
      <c r="E35" s="45">
        <f t="shared" si="3"/>
        <v>71</v>
      </c>
      <c r="F35" s="45">
        <f t="shared" si="4"/>
        <v>245</v>
      </c>
      <c r="G35" s="47">
        <f t="shared" si="5"/>
        <v>1</v>
      </c>
      <c r="H35" s="47">
        <f t="shared" si="6"/>
        <v>1</v>
      </c>
      <c r="I35" s="48">
        <f t="shared" si="7"/>
        <v>1.38671875</v>
      </c>
      <c r="J35" s="48">
        <f t="shared" si="8"/>
        <v>4.78515625</v>
      </c>
      <c r="K35" s="49">
        <f t="shared" si="9"/>
        <v>0.5689102564102564</v>
      </c>
      <c r="L35" s="49">
        <f t="shared" si="10"/>
        <v>1.9631410256410255</v>
      </c>
      <c r="M35" s="50">
        <f t="shared" si="13"/>
        <v>0.4266826923076923</v>
      </c>
      <c r="N35" s="50">
        <f t="shared" si="14"/>
        <v>0.5689102564102564</v>
      </c>
      <c r="O35" s="50">
        <f t="shared" si="15"/>
        <v>0.5689102564102564</v>
      </c>
      <c r="P35" s="50">
        <f t="shared" si="16"/>
        <v>0.07427468230852356</v>
      </c>
      <c r="Q35" s="46">
        <f t="shared" si="11"/>
        <v>1.2354600251172618</v>
      </c>
    </row>
    <row r="36" spans="1:17" ht="12.75">
      <c r="A36" s="44">
        <f t="shared" si="12"/>
        <v>16.875</v>
      </c>
      <c r="B36" s="45">
        <f t="shared" si="0"/>
        <v>0.2945243112740431</v>
      </c>
      <c r="C36" s="45">
        <f t="shared" si="1"/>
        <v>0.29028467725446233</v>
      </c>
      <c r="D36" s="45">
        <f t="shared" si="2"/>
        <v>0.9569403357322088</v>
      </c>
      <c r="E36" s="45">
        <f t="shared" si="3"/>
        <v>74</v>
      </c>
      <c r="F36" s="45">
        <f t="shared" si="4"/>
        <v>244</v>
      </c>
      <c r="G36" s="47">
        <f t="shared" si="5"/>
        <v>1</v>
      </c>
      <c r="H36" s="47">
        <f t="shared" si="6"/>
        <v>1</v>
      </c>
      <c r="I36" s="48">
        <f t="shared" si="7"/>
        <v>1.4453125</v>
      </c>
      <c r="J36" s="48">
        <f t="shared" si="8"/>
        <v>4.765625</v>
      </c>
      <c r="K36" s="49">
        <f t="shared" si="9"/>
        <v>0.592948717948718</v>
      </c>
      <c r="L36" s="49">
        <f t="shared" si="10"/>
        <v>1.9551282051282053</v>
      </c>
      <c r="M36" s="50">
        <f t="shared" si="13"/>
        <v>0.44471153846153844</v>
      </c>
      <c r="N36" s="50">
        <f t="shared" si="14"/>
        <v>0.592948717948718</v>
      </c>
      <c r="O36" s="50">
        <f t="shared" si="15"/>
        <v>0.592948717948718</v>
      </c>
      <c r="P36" s="50">
        <f t="shared" si="16"/>
        <v>0.07398302779684088</v>
      </c>
      <c r="Q36" s="46">
        <f t="shared" si="11"/>
        <v>1.2435907176086562</v>
      </c>
    </row>
    <row r="37" spans="1:17" ht="12.75">
      <c r="A37" s="44">
        <f t="shared" si="12"/>
        <v>17.578125</v>
      </c>
      <c r="B37" s="45">
        <f t="shared" si="0"/>
        <v>0.30679615757712825</v>
      </c>
      <c r="C37" s="45">
        <f t="shared" si="1"/>
        <v>0.3020059493192281</v>
      </c>
      <c r="D37" s="45">
        <f t="shared" si="2"/>
        <v>0.9533060403541939</v>
      </c>
      <c r="E37" s="45">
        <f t="shared" si="3"/>
        <v>77</v>
      </c>
      <c r="F37" s="45">
        <f t="shared" si="4"/>
        <v>244</v>
      </c>
      <c r="G37" s="47">
        <f t="shared" si="5"/>
        <v>1</v>
      </c>
      <c r="H37" s="47">
        <f t="shared" si="6"/>
        <v>1</v>
      </c>
      <c r="I37" s="48">
        <f t="shared" si="7"/>
        <v>1.50390625</v>
      </c>
      <c r="J37" s="48">
        <f t="shared" si="8"/>
        <v>4.765625</v>
      </c>
      <c r="K37" s="49">
        <f t="shared" si="9"/>
        <v>0.6169871794871795</v>
      </c>
      <c r="L37" s="49">
        <f t="shared" si="10"/>
        <v>1.9551282051282053</v>
      </c>
      <c r="M37" s="50">
        <f t="shared" si="13"/>
        <v>0.46274038461538464</v>
      </c>
      <c r="N37" s="50">
        <f t="shared" si="14"/>
        <v>0.6169871794871795</v>
      </c>
      <c r="O37" s="50">
        <f t="shared" si="15"/>
        <v>0.6169871794871795</v>
      </c>
      <c r="P37" s="50">
        <f t="shared" si="16"/>
        <v>0.07369137328515818</v>
      </c>
      <c r="Q37" s="46">
        <f t="shared" si="11"/>
        <v>1.2515341299122649</v>
      </c>
    </row>
    <row r="38" spans="1:17" ht="12.75">
      <c r="A38" s="44">
        <f t="shared" si="12"/>
        <v>18.28125</v>
      </c>
      <c r="B38" s="45">
        <f t="shared" si="0"/>
        <v>0.3190680038802134</v>
      </c>
      <c r="C38" s="45">
        <f t="shared" si="1"/>
        <v>0.3136817403988915</v>
      </c>
      <c r="D38" s="45">
        <f t="shared" si="2"/>
        <v>0.9495281805930367</v>
      </c>
      <c r="E38" s="45">
        <f t="shared" si="3"/>
        <v>80</v>
      </c>
      <c r="F38" s="45">
        <f t="shared" si="4"/>
        <v>243</v>
      </c>
      <c r="G38" s="47">
        <f t="shared" si="5"/>
        <v>1</v>
      </c>
      <c r="H38" s="47">
        <f t="shared" si="6"/>
        <v>1</v>
      </c>
      <c r="I38" s="48">
        <f t="shared" si="7"/>
        <v>1.5625</v>
      </c>
      <c r="J38" s="48">
        <f t="shared" si="8"/>
        <v>4.74609375</v>
      </c>
      <c r="K38" s="49">
        <f t="shared" si="9"/>
        <v>0.6410256410256411</v>
      </c>
      <c r="L38" s="49">
        <f t="shared" si="10"/>
        <v>1.9471153846153846</v>
      </c>
      <c r="M38" s="50">
        <f t="shared" si="13"/>
        <v>0.48076923076923084</v>
      </c>
      <c r="N38" s="50">
        <f t="shared" si="14"/>
        <v>0.6410256410256411</v>
      </c>
      <c r="O38" s="50">
        <f t="shared" si="15"/>
        <v>0.6410256410256411</v>
      </c>
      <c r="P38" s="50">
        <f t="shared" si="16"/>
        <v>0.0733997187734755</v>
      </c>
      <c r="Q38" s="46">
        <f t="shared" si="11"/>
        <v>1.259289065779413</v>
      </c>
    </row>
    <row r="39" spans="1:17" ht="12.75">
      <c r="A39" s="44">
        <f t="shared" si="12"/>
        <v>18.984375</v>
      </c>
      <c r="B39" s="45">
        <f t="shared" si="0"/>
        <v>0.3313398501832985</v>
      </c>
      <c r="C39" s="45">
        <f t="shared" si="1"/>
        <v>0.3253102921622629</v>
      </c>
      <c r="D39" s="45">
        <f t="shared" si="2"/>
        <v>0.9456073253805213</v>
      </c>
      <c r="E39" s="45">
        <f t="shared" si="3"/>
        <v>83</v>
      </c>
      <c r="F39" s="45">
        <f t="shared" si="4"/>
        <v>242</v>
      </c>
      <c r="G39" s="47">
        <f t="shared" si="5"/>
        <v>1</v>
      </c>
      <c r="H39" s="47">
        <f t="shared" si="6"/>
        <v>1</v>
      </c>
      <c r="I39" s="48">
        <f t="shared" si="7"/>
        <v>1.62109375</v>
      </c>
      <c r="J39" s="48">
        <f t="shared" si="8"/>
        <v>4.7265625</v>
      </c>
      <c r="K39" s="49">
        <f t="shared" si="9"/>
        <v>0.6650641025641025</v>
      </c>
      <c r="L39" s="49">
        <f t="shared" si="10"/>
        <v>1.939102564102564</v>
      </c>
      <c r="M39" s="50">
        <f t="shared" si="13"/>
        <v>0.49879807692307687</v>
      </c>
      <c r="N39" s="50">
        <f t="shared" si="14"/>
        <v>0.6650641025641025</v>
      </c>
      <c r="O39" s="50">
        <f t="shared" si="15"/>
        <v>0.6650641025641025</v>
      </c>
      <c r="P39" s="50">
        <f t="shared" si="16"/>
        <v>0.07310806426179281</v>
      </c>
      <c r="Q39" s="46">
        <f t="shared" si="11"/>
        <v>1.2668543573452837</v>
      </c>
    </row>
    <row r="40" spans="1:17" ht="12.75">
      <c r="A40" s="44">
        <f t="shared" si="12"/>
        <v>19.6875</v>
      </c>
      <c r="B40" s="45">
        <f t="shared" si="0"/>
        <v>0.3436116964863836</v>
      </c>
      <c r="C40" s="45">
        <f t="shared" si="1"/>
        <v>0.33688985339222005</v>
      </c>
      <c r="D40" s="45">
        <f t="shared" si="2"/>
        <v>0.9415440651830208</v>
      </c>
      <c r="E40" s="45">
        <f t="shared" si="3"/>
        <v>86</v>
      </c>
      <c r="F40" s="45">
        <f t="shared" si="4"/>
        <v>241</v>
      </c>
      <c r="G40" s="47">
        <f t="shared" si="5"/>
        <v>1</v>
      </c>
      <c r="H40" s="47">
        <f t="shared" si="6"/>
        <v>1</v>
      </c>
      <c r="I40" s="48">
        <f t="shared" si="7"/>
        <v>1.6796875</v>
      </c>
      <c r="J40" s="48">
        <f t="shared" si="8"/>
        <v>4.70703125</v>
      </c>
      <c r="K40" s="49">
        <f t="shared" si="9"/>
        <v>0.6891025641025641</v>
      </c>
      <c r="L40" s="49">
        <f t="shared" si="10"/>
        <v>1.9310897435897436</v>
      </c>
      <c r="M40" s="50">
        <f t="shared" si="13"/>
        <v>0.5168269230769231</v>
      </c>
      <c r="N40" s="50">
        <f t="shared" si="14"/>
        <v>0.6891025641025641</v>
      </c>
      <c r="O40" s="50">
        <f t="shared" si="15"/>
        <v>0.6891025641025641</v>
      </c>
      <c r="P40" s="50">
        <f t="shared" si="16"/>
        <v>0.07281640975011014</v>
      </c>
      <c r="Q40" s="46">
        <f t="shared" si="11"/>
        <v>1.274228865304795</v>
      </c>
    </row>
    <row r="41" spans="1:17" ht="12.75">
      <c r="A41" s="44">
        <f t="shared" si="12"/>
        <v>20.390625</v>
      </c>
      <c r="B41" s="45">
        <f t="shared" si="0"/>
        <v>0.35588354278946877</v>
      </c>
      <c r="C41" s="45">
        <f t="shared" si="1"/>
        <v>0.34841868024943456</v>
      </c>
      <c r="D41" s="45">
        <f t="shared" si="2"/>
        <v>0.937339011912575</v>
      </c>
      <c r="E41" s="45">
        <f t="shared" si="3"/>
        <v>89</v>
      </c>
      <c r="F41" s="45">
        <f t="shared" si="4"/>
        <v>239</v>
      </c>
      <c r="G41" s="47">
        <f t="shared" si="5"/>
        <v>1</v>
      </c>
      <c r="H41" s="47">
        <f t="shared" si="6"/>
        <v>1</v>
      </c>
      <c r="I41" s="48">
        <f t="shared" si="7"/>
        <v>1.73828125</v>
      </c>
      <c r="J41" s="48">
        <f t="shared" si="8"/>
        <v>4.66796875</v>
      </c>
      <c r="K41" s="49">
        <f t="shared" si="9"/>
        <v>0.7131410256410257</v>
      </c>
      <c r="L41" s="49">
        <f t="shared" si="10"/>
        <v>1.9150641025641026</v>
      </c>
      <c r="M41" s="50">
        <f t="shared" si="13"/>
        <v>0.5348557692307693</v>
      </c>
      <c r="N41" s="50">
        <f t="shared" si="14"/>
        <v>0.7131410256410257</v>
      </c>
      <c r="O41" s="50">
        <f t="shared" si="15"/>
        <v>0.7131410256410257</v>
      </c>
      <c r="P41" s="50">
        <f t="shared" si="16"/>
        <v>0.07252475523842745</v>
      </c>
      <c r="Q41" s="46">
        <f t="shared" si="11"/>
        <v>1.2814114790841735</v>
      </c>
    </row>
    <row r="42" spans="1:17" ht="12.75">
      <c r="A42" s="44">
        <f t="shared" si="12"/>
        <v>21.09375</v>
      </c>
      <c r="B42" s="45">
        <f t="shared" si="0"/>
        <v>0.36815538909255385</v>
      </c>
      <c r="C42" s="45">
        <f t="shared" si="1"/>
        <v>0.3598950365349881</v>
      </c>
      <c r="D42" s="45">
        <f t="shared" si="2"/>
        <v>0.932992798834739</v>
      </c>
      <c r="E42" s="45">
        <f t="shared" si="3"/>
        <v>92</v>
      </c>
      <c r="F42" s="45">
        <f t="shared" si="4"/>
        <v>238</v>
      </c>
      <c r="G42" s="47">
        <f t="shared" si="5"/>
        <v>1</v>
      </c>
      <c r="H42" s="47">
        <f t="shared" si="6"/>
        <v>1</v>
      </c>
      <c r="I42" s="48">
        <f t="shared" si="7"/>
        <v>1.796875</v>
      </c>
      <c r="J42" s="48">
        <f t="shared" si="8"/>
        <v>4.6484375</v>
      </c>
      <c r="K42" s="49">
        <f t="shared" si="9"/>
        <v>0.7371794871794872</v>
      </c>
      <c r="L42" s="49">
        <f t="shared" si="10"/>
        <v>1.907051282051282</v>
      </c>
      <c r="M42" s="50">
        <f t="shared" si="13"/>
        <v>0.5528846153846154</v>
      </c>
      <c r="N42" s="50">
        <f t="shared" si="14"/>
        <v>0.7371794871794872</v>
      </c>
      <c r="O42" s="50">
        <f t="shared" si="15"/>
        <v>0.7371794871794872</v>
      </c>
      <c r="P42" s="50">
        <f t="shared" si="16"/>
        <v>0.07223310072674477</v>
      </c>
      <c r="Q42" s="46">
        <f t="shared" si="11"/>
        <v>1.2884011170082037</v>
      </c>
    </row>
    <row r="43" spans="1:17" ht="12.75">
      <c r="A43" s="44">
        <f t="shared" si="12"/>
        <v>21.796875</v>
      </c>
      <c r="B43" s="45">
        <f t="shared" si="0"/>
        <v>0.380427235395639</v>
      </c>
      <c r="C43" s="45">
        <f t="shared" si="1"/>
        <v>0.37131719395183754</v>
      </c>
      <c r="D43" s="45">
        <f t="shared" si="2"/>
        <v>0.9285060804732156</v>
      </c>
      <c r="E43" s="45">
        <f t="shared" si="3"/>
        <v>95</v>
      </c>
      <c r="F43" s="45">
        <f t="shared" si="4"/>
        <v>237</v>
      </c>
      <c r="G43" s="47">
        <f t="shared" si="5"/>
        <v>1</v>
      </c>
      <c r="H43" s="47">
        <f t="shared" si="6"/>
        <v>1</v>
      </c>
      <c r="I43" s="48">
        <f t="shared" si="7"/>
        <v>1.85546875</v>
      </c>
      <c r="J43" s="48">
        <f t="shared" si="8"/>
        <v>4.62890625</v>
      </c>
      <c r="K43" s="49">
        <f t="shared" si="9"/>
        <v>0.7612179487179487</v>
      </c>
      <c r="L43" s="49">
        <f t="shared" si="10"/>
        <v>1.8990384615384615</v>
      </c>
      <c r="M43" s="50">
        <f t="shared" si="13"/>
        <v>0.5709134615384615</v>
      </c>
      <c r="N43" s="50">
        <f t="shared" si="14"/>
        <v>0.7612179487179487</v>
      </c>
      <c r="O43" s="50">
        <f t="shared" si="15"/>
        <v>0.7612179487179487</v>
      </c>
      <c r="P43" s="50">
        <f t="shared" si="16"/>
        <v>0.07194144621506209</v>
      </c>
      <c r="Q43" s="46">
        <f t="shared" si="11"/>
        <v>1.2951967264631243</v>
      </c>
    </row>
    <row r="44" spans="1:17" ht="12.75">
      <c r="A44" s="44">
        <f t="shared" si="12"/>
        <v>22.5</v>
      </c>
      <c r="B44" s="45">
        <f t="shared" si="0"/>
        <v>0.39269908169872414</v>
      </c>
      <c r="C44" s="45">
        <f t="shared" si="1"/>
        <v>0.3826834323650898</v>
      </c>
      <c r="D44" s="45">
        <f t="shared" si="2"/>
        <v>0.9238795325112867</v>
      </c>
      <c r="E44" s="45">
        <f t="shared" si="3"/>
        <v>97</v>
      </c>
      <c r="F44" s="45">
        <f t="shared" si="4"/>
        <v>236</v>
      </c>
      <c r="G44" s="47">
        <f t="shared" si="5"/>
        <v>1</v>
      </c>
      <c r="H44" s="47">
        <f t="shared" si="6"/>
        <v>1</v>
      </c>
      <c r="I44" s="48">
        <f t="shared" si="7"/>
        <v>1.89453125</v>
      </c>
      <c r="J44" s="48">
        <f t="shared" si="8"/>
        <v>4.609375</v>
      </c>
      <c r="K44" s="49">
        <f t="shared" si="9"/>
        <v>0.7772435897435898</v>
      </c>
      <c r="L44" s="49">
        <f t="shared" si="10"/>
        <v>1.891025641025641</v>
      </c>
      <c r="M44" s="50">
        <f t="shared" si="13"/>
        <v>0.5829326923076923</v>
      </c>
      <c r="N44" s="50">
        <f t="shared" si="14"/>
        <v>0.7772435897435898</v>
      </c>
      <c r="O44" s="50">
        <f t="shared" si="15"/>
        <v>0.7772435897435898</v>
      </c>
      <c r="P44" s="50">
        <f t="shared" si="16"/>
        <v>0.0716497917033794</v>
      </c>
      <c r="Q44" s="46">
        <f t="shared" si="11"/>
        <v>1.3017972840551475</v>
      </c>
    </row>
    <row r="45" spans="1:17" ht="12.75">
      <c r="A45" s="44">
        <f t="shared" si="12"/>
        <v>23.203125</v>
      </c>
      <c r="B45" s="45">
        <f t="shared" si="0"/>
        <v>0.4049709280018093</v>
      </c>
      <c r="C45" s="45">
        <f t="shared" si="1"/>
        <v>0.3939920400610481</v>
      </c>
      <c r="D45" s="45">
        <f t="shared" si="2"/>
        <v>0.9191138516900578</v>
      </c>
      <c r="E45" s="45">
        <f t="shared" si="3"/>
        <v>100</v>
      </c>
      <c r="F45" s="45">
        <f t="shared" si="4"/>
        <v>235</v>
      </c>
      <c r="G45" s="47">
        <f t="shared" si="5"/>
        <v>1</v>
      </c>
      <c r="H45" s="47">
        <f t="shared" si="6"/>
        <v>1</v>
      </c>
      <c r="I45" s="48">
        <f t="shared" si="7"/>
        <v>1.953125</v>
      </c>
      <c r="J45" s="48">
        <f t="shared" si="8"/>
        <v>4.58984375</v>
      </c>
      <c r="K45" s="49">
        <f t="shared" si="9"/>
        <v>0.8012820512820512</v>
      </c>
      <c r="L45" s="49">
        <f t="shared" si="10"/>
        <v>1.8830128205128205</v>
      </c>
      <c r="M45" s="50">
        <f t="shared" si="13"/>
        <v>0.6009615384615384</v>
      </c>
      <c r="N45" s="50">
        <f t="shared" si="14"/>
        <v>0.8012820512820512</v>
      </c>
      <c r="O45" s="50">
        <f t="shared" si="15"/>
        <v>0.8012820512820512</v>
      </c>
      <c r="P45" s="50">
        <f t="shared" si="16"/>
        <v>0.07145535536225761</v>
      </c>
      <c r="Q45" s="46">
        <f t="shared" si="11"/>
        <v>1.3082017957645788</v>
      </c>
    </row>
    <row r="46" spans="1:17" ht="12.75">
      <c r="A46" s="44">
        <f t="shared" si="12"/>
        <v>23.90625</v>
      </c>
      <c r="B46" s="45">
        <f t="shared" si="0"/>
        <v>0.4172427743048944</v>
      </c>
      <c r="C46" s="45">
        <f t="shared" si="1"/>
        <v>0.40524131400498986</v>
      </c>
      <c r="D46" s="45">
        <f t="shared" si="2"/>
        <v>0.9142097557035307</v>
      </c>
      <c r="E46" s="45">
        <f t="shared" si="3"/>
        <v>103</v>
      </c>
      <c r="F46" s="45">
        <f t="shared" si="4"/>
        <v>234</v>
      </c>
      <c r="G46" s="47">
        <f t="shared" si="5"/>
        <v>1</v>
      </c>
      <c r="H46" s="47">
        <f t="shared" si="6"/>
        <v>1</v>
      </c>
      <c r="I46" s="48">
        <f t="shared" si="7"/>
        <v>2.01171875</v>
      </c>
      <c r="J46" s="48">
        <f t="shared" si="8"/>
        <v>4.5703125</v>
      </c>
      <c r="K46" s="49">
        <f t="shared" si="9"/>
        <v>0.8253205128205128</v>
      </c>
      <c r="L46" s="49">
        <f t="shared" si="10"/>
        <v>1.875</v>
      </c>
      <c r="M46" s="50">
        <f t="shared" si="13"/>
        <v>0.6189903846153846</v>
      </c>
      <c r="N46" s="50">
        <f t="shared" si="14"/>
        <v>0.8253205128205128</v>
      </c>
      <c r="O46" s="50">
        <f t="shared" si="15"/>
        <v>0.8253205128205128</v>
      </c>
      <c r="P46" s="50">
        <f t="shared" si="16"/>
        <v>0.07116370085057493</v>
      </c>
      <c r="Q46" s="46">
        <f t="shared" si="11"/>
        <v>1.3144092970955121</v>
      </c>
    </row>
    <row r="47" spans="1:17" ht="12.75">
      <c r="A47" s="44">
        <f t="shared" si="12"/>
        <v>24.609375</v>
      </c>
      <c r="B47" s="45">
        <f t="shared" si="0"/>
        <v>0.4295146206079795</v>
      </c>
      <c r="C47" s="45">
        <f t="shared" si="1"/>
        <v>0.41642956009763715</v>
      </c>
      <c r="D47" s="45">
        <f t="shared" si="2"/>
        <v>0.9091679830905224</v>
      </c>
      <c r="E47" s="45">
        <f t="shared" si="3"/>
        <v>106</v>
      </c>
      <c r="F47" s="45">
        <f t="shared" si="4"/>
        <v>232</v>
      </c>
      <c r="G47" s="47">
        <f t="shared" si="5"/>
        <v>1</v>
      </c>
      <c r="H47" s="47">
        <f t="shared" si="6"/>
        <v>1</v>
      </c>
      <c r="I47" s="48">
        <f t="shared" si="7"/>
        <v>2.0703125</v>
      </c>
      <c r="J47" s="48">
        <f t="shared" si="8"/>
        <v>4.53125</v>
      </c>
      <c r="K47" s="49">
        <f t="shared" si="9"/>
        <v>0.8493589743589745</v>
      </c>
      <c r="L47" s="49">
        <f t="shared" si="10"/>
        <v>1.8589743589743588</v>
      </c>
      <c r="M47" s="50">
        <f t="shared" si="13"/>
        <v>0.6370192307692308</v>
      </c>
      <c r="N47" s="50">
        <f t="shared" si="14"/>
        <v>0.8493589743589745</v>
      </c>
      <c r="O47" s="50">
        <f t="shared" si="15"/>
        <v>0.8493589743589745</v>
      </c>
      <c r="P47" s="50">
        <f t="shared" si="16"/>
        <v>0.07087204633889224</v>
      </c>
      <c r="Q47" s="46">
        <f t="shared" si="11"/>
        <v>1.3204188532210805</v>
      </c>
    </row>
    <row r="48" spans="1:17" ht="12.75">
      <c r="A48" s="44">
        <f t="shared" si="12"/>
        <v>25.3125</v>
      </c>
      <c r="B48" s="45">
        <f t="shared" si="0"/>
        <v>0.44178646691106466</v>
      </c>
      <c r="C48" s="45">
        <f t="shared" si="1"/>
        <v>0.4275550934302821</v>
      </c>
      <c r="D48" s="45">
        <f t="shared" si="2"/>
        <v>0.9039892931234433</v>
      </c>
      <c r="E48" s="45">
        <f t="shared" si="3"/>
        <v>109</v>
      </c>
      <c r="F48" s="45">
        <f t="shared" si="4"/>
        <v>231</v>
      </c>
      <c r="G48" s="47">
        <f t="shared" si="5"/>
        <v>1</v>
      </c>
      <c r="H48" s="47">
        <f t="shared" si="6"/>
        <v>1</v>
      </c>
      <c r="I48" s="48">
        <f t="shared" si="7"/>
        <v>2.12890625</v>
      </c>
      <c r="J48" s="48">
        <f t="shared" si="8"/>
        <v>4.51171875</v>
      </c>
      <c r="K48" s="49">
        <f t="shared" si="9"/>
        <v>0.8733974358974359</v>
      </c>
      <c r="L48" s="49">
        <f t="shared" si="10"/>
        <v>1.8509615384615385</v>
      </c>
      <c r="M48" s="50">
        <f t="shared" si="13"/>
        <v>0.6550480769230769</v>
      </c>
      <c r="N48" s="50">
        <f t="shared" si="14"/>
        <v>0.8733974358974359</v>
      </c>
      <c r="O48" s="50">
        <f t="shared" si="15"/>
        <v>0.8733974358974359</v>
      </c>
      <c r="P48" s="50">
        <f t="shared" si="16"/>
        <v>0.07058039182720956</v>
      </c>
      <c r="Q48" s="46">
        <f t="shared" si="11"/>
        <v>1.326229559124236</v>
      </c>
    </row>
    <row r="49" spans="1:17" ht="12.75">
      <c r="A49" s="44">
        <f t="shared" si="12"/>
        <v>26.015625</v>
      </c>
      <c r="B49" s="45">
        <f t="shared" si="0"/>
        <v>0.4540583132141498</v>
      </c>
      <c r="C49" s="45">
        <f t="shared" si="1"/>
        <v>0.43861623853852766</v>
      </c>
      <c r="D49" s="45">
        <f t="shared" si="2"/>
        <v>0.8986744656939538</v>
      </c>
      <c r="E49" s="45">
        <f t="shared" si="3"/>
        <v>112</v>
      </c>
      <c r="F49" s="45">
        <f t="shared" si="4"/>
        <v>230</v>
      </c>
      <c r="G49" s="47">
        <f t="shared" si="5"/>
        <v>1</v>
      </c>
      <c r="H49" s="47">
        <f t="shared" si="6"/>
        <v>1</v>
      </c>
      <c r="I49" s="48">
        <f t="shared" si="7"/>
        <v>2.1875</v>
      </c>
      <c r="J49" s="48">
        <f t="shared" si="8"/>
        <v>4.4921875</v>
      </c>
      <c r="K49" s="49">
        <f t="shared" si="9"/>
        <v>0.8974358974358975</v>
      </c>
      <c r="L49" s="49">
        <f t="shared" si="10"/>
        <v>1.8429487179487178</v>
      </c>
      <c r="M49" s="50">
        <f t="shared" si="13"/>
        <v>0.6730769230769231</v>
      </c>
      <c r="N49" s="50">
        <f t="shared" si="14"/>
        <v>0.8974358974358975</v>
      </c>
      <c r="O49" s="50">
        <f t="shared" si="15"/>
        <v>0.8974358974358975</v>
      </c>
      <c r="P49" s="50">
        <f t="shared" si="16"/>
        <v>0.07028873731552687</v>
      </c>
      <c r="Q49" s="46">
        <f t="shared" si="11"/>
        <v>1.331840539734043</v>
      </c>
    </row>
    <row r="50" spans="1:17" ht="12.75">
      <c r="A50" s="44">
        <f t="shared" si="12"/>
        <v>26.71875</v>
      </c>
      <c r="B50" s="45">
        <f t="shared" si="0"/>
        <v>0.4663301595172349</v>
      </c>
      <c r="C50" s="45">
        <f t="shared" si="1"/>
        <v>0.44961132965460654</v>
      </c>
      <c r="D50" s="45">
        <f t="shared" si="2"/>
        <v>0.8932243011955153</v>
      </c>
      <c r="E50" s="45">
        <f t="shared" si="3"/>
        <v>115</v>
      </c>
      <c r="F50" s="45">
        <f t="shared" si="4"/>
        <v>228</v>
      </c>
      <c r="G50" s="47">
        <f t="shared" si="5"/>
        <v>1</v>
      </c>
      <c r="H50" s="47">
        <f t="shared" si="6"/>
        <v>1</v>
      </c>
      <c r="I50" s="48">
        <f t="shared" si="7"/>
        <v>2.24609375</v>
      </c>
      <c r="J50" s="48">
        <f t="shared" si="8"/>
        <v>4.453125</v>
      </c>
      <c r="K50" s="49">
        <f t="shared" si="9"/>
        <v>0.9214743589743589</v>
      </c>
      <c r="L50" s="49">
        <f t="shared" si="10"/>
        <v>1.8269230769230769</v>
      </c>
      <c r="M50" s="50">
        <f t="shared" si="13"/>
        <v>0.6911057692307692</v>
      </c>
      <c r="N50" s="50">
        <f t="shared" si="14"/>
        <v>0.9214743589743589</v>
      </c>
      <c r="O50" s="50">
        <f t="shared" si="15"/>
        <v>0.9214743589743589</v>
      </c>
      <c r="P50" s="50">
        <f t="shared" si="16"/>
        <v>0.06999708280384419</v>
      </c>
      <c r="Q50" s="46">
        <f t="shared" si="11"/>
        <v>1.3372509500574605</v>
      </c>
    </row>
    <row r="51" spans="1:17" ht="12.75">
      <c r="A51" s="44">
        <f t="shared" si="12"/>
        <v>27.421875</v>
      </c>
      <c r="B51" s="45">
        <f t="shared" si="0"/>
        <v>0.47860200582032003</v>
      </c>
      <c r="C51" s="45">
        <f t="shared" si="1"/>
        <v>0.46053871095824</v>
      </c>
      <c r="D51" s="45">
        <f t="shared" si="2"/>
        <v>0.8876396204028539</v>
      </c>
      <c r="E51" s="45">
        <f t="shared" si="3"/>
        <v>117</v>
      </c>
      <c r="F51" s="45">
        <f t="shared" si="4"/>
        <v>227</v>
      </c>
      <c r="G51" s="47">
        <f t="shared" si="5"/>
        <v>1</v>
      </c>
      <c r="H51" s="47">
        <f t="shared" si="6"/>
        <v>1</v>
      </c>
      <c r="I51" s="48">
        <f t="shared" si="7"/>
        <v>2.28515625</v>
      </c>
      <c r="J51" s="48">
        <f t="shared" si="8"/>
        <v>4.43359375</v>
      </c>
      <c r="K51" s="49">
        <f t="shared" si="9"/>
        <v>0.9375</v>
      </c>
      <c r="L51" s="49">
        <f t="shared" si="10"/>
        <v>1.8189102564102564</v>
      </c>
      <c r="M51" s="50">
        <f t="shared" si="13"/>
        <v>0.703125</v>
      </c>
      <c r="N51" s="50">
        <f t="shared" si="14"/>
        <v>0.9375</v>
      </c>
      <c r="O51" s="50">
        <f t="shared" si="15"/>
        <v>0.9375</v>
      </c>
      <c r="P51" s="50">
        <f t="shared" si="16"/>
        <v>0.0697054282921615</v>
      </c>
      <c r="Q51" s="46">
        <f t="shared" si="11"/>
        <v>1.342459975306595</v>
      </c>
    </row>
    <row r="52" spans="1:17" ht="12.75">
      <c r="A52" s="44">
        <f t="shared" si="12"/>
        <v>28.125</v>
      </c>
      <c r="B52" s="45">
        <f t="shared" si="0"/>
        <v>0.4908738521234052</v>
      </c>
      <c r="C52" s="45">
        <f t="shared" si="1"/>
        <v>0.47139673682599764</v>
      </c>
      <c r="D52" s="45">
        <f t="shared" si="2"/>
        <v>0.881921264348355</v>
      </c>
      <c r="E52" s="45">
        <f t="shared" si="3"/>
        <v>120</v>
      </c>
      <c r="F52" s="45">
        <f t="shared" si="4"/>
        <v>225</v>
      </c>
      <c r="G52" s="47">
        <f t="shared" si="5"/>
        <v>1</v>
      </c>
      <c r="H52" s="47">
        <f t="shared" si="6"/>
        <v>1</v>
      </c>
      <c r="I52" s="48">
        <f t="shared" si="7"/>
        <v>2.34375</v>
      </c>
      <c r="J52" s="48">
        <f t="shared" si="8"/>
        <v>4.39453125</v>
      </c>
      <c r="K52" s="49">
        <f t="shared" si="9"/>
        <v>0.9615384615384616</v>
      </c>
      <c r="L52" s="49">
        <f t="shared" si="10"/>
        <v>1.8028846153846154</v>
      </c>
      <c r="M52" s="50">
        <f t="shared" si="13"/>
        <v>0.7211538461538461</v>
      </c>
      <c r="N52" s="50">
        <f t="shared" si="14"/>
        <v>0.9615384615384616</v>
      </c>
      <c r="O52" s="50">
        <f t="shared" si="15"/>
        <v>0.9615384615384616</v>
      </c>
      <c r="P52" s="50">
        <f t="shared" si="16"/>
        <v>0.06951099195103971</v>
      </c>
      <c r="Q52" s="46">
        <f t="shared" si="11"/>
        <v>1.3474668310214042</v>
      </c>
    </row>
    <row r="53" spans="1:17" ht="12.75">
      <c r="A53" s="44">
        <f t="shared" si="12"/>
        <v>28.828125</v>
      </c>
      <c r="B53" s="45">
        <f t="shared" si="0"/>
        <v>0.5031456984264903</v>
      </c>
      <c r="C53" s="45">
        <f t="shared" si="1"/>
        <v>0.4821837720791227</v>
      </c>
      <c r="D53" s="45">
        <f t="shared" si="2"/>
        <v>0.8760700941954066</v>
      </c>
      <c r="E53" s="45">
        <f t="shared" si="3"/>
        <v>123</v>
      </c>
      <c r="F53" s="45">
        <f t="shared" si="4"/>
        <v>224</v>
      </c>
      <c r="G53" s="47">
        <f t="shared" si="5"/>
        <v>1</v>
      </c>
      <c r="H53" s="47">
        <f t="shared" si="6"/>
        <v>1</v>
      </c>
      <c r="I53" s="48">
        <f t="shared" si="7"/>
        <v>2.40234375</v>
      </c>
      <c r="J53" s="48">
        <f t="shared" si="8"/>
        <v>4.375</v>
      </c>
      <c r="K53" s="49">
        <f t="shared" si="9"/>
        <v>0.985576923076923</v>
      </c>
      <c r="L53" s="49">
        <f t="shared" si="10"/>
        <v>1.794871794871795</v>
      </c>
      <c r="M53" s="50">
        <f t="shared" si="13"/>
        <v>0.7391826923076923</v>
      </c>
      <c r="N53" s="50">
        <f t="shared" si="14"/>
        <v>0.985576923076923</v>
      </c>
      <c r="O53" s="50">
        <f t="shared" si="15"/>
        <v>0.985576923076923</v>
      </c>
      <c r="P53" s="50">
        <f t="shared" si="16"/>
        <v>0.06921933743935703</v>
      </c>
      <c r="Q53" s="46">
        <f t="shared" si="11"/>
        <v>1.3522707631878341</v>
      </c>
    </row>
    <row r="54" spans="1:17" ht="12.75">
      <c r="A54" s="44">
        <f t="shared" si="12"/>
        <v>29.53125</v>
      </c>
      <c r="B54" s="45">
        <f t="shared" si="0"/>
        <v>0.5154175447295755</v>
      </c>
      <c r="C54" s="45">
        <f t="shared" si="1"/>
        <v>0.49289819222978404</v>
      </c>
      <c r="D54" s="45">
        <f t="shared" si="2"/>
        <v>0.8700869911087115</v>
      </c>
      <c r="E54" s="45">
        <f t="shared" si="3"/>
        <v>126</v>
      </c>
      <c r="F54" s="45">
        <f t="shared" si="4"/>
        <v>222</v>
      </c>
      <c r="G54" s="47">
        <f t="shared" si="5"/>
        <v>1</v>
      </c>
      <c r="H54" s="47">
        <f t="shared" si="6"/>
        <v>1</v>
      </c>
      <c r="I54" s="48">
        <f t="shared" si="7"/>
        <v>2.4609375</v>
      </c>
      <c r="J54" s="48">
        <f t="shared" si="8"/>
        <v>4.3359375</v>
      </c>
      <c r="K54" s="49">
        <f t="shared" si="9"/>
        <v>1.0096153846153846</v>
      </c>
      <c r="L54" s="49">
        <f t="shared" si="10"/>
        <v>1.778846153846154</v>
      </c>
      <c r="M54" s="50">
        <f t="shared" si="13"/>
        <v>0.7572115384615384</v>
      </c>
      <c r="N54" s="50">
        <f t="shared" si="14"/>
        <v>1.0096153846153846</v>
      </c>
      <c r="O54" s="50">
        <f t="shared" si="15"/>
        <v>1.0096153846153846</v>
      </c>
      <c r="P54" s="50">
        <f t="shared" si="16"/>
        <v>0.06892768292767434</v>
      </c>
      <c r="Q54" s="46">
        <f t="shared" si="11"/>
        <v>1.3568710483513708</v>
      </c>
    </row>
    <row r="55" spans="1:17" ht="12.75">
      <c r="A55" s="44">
        <f t="shared" si="12"/>
        <v>30.234375</v>
      </c>
      <c r="B55" s="45">
        <f t="shared" si="0"/>
        <v>0.5276893910326605</v>
      </c>
      <c r="C55" s="45">
        <f t="shared" si="1"/>
        <v>0.5035383837257176</v>
      </c>
      <c r="D55" s="45">
        <f t="shared" si="2"/>
        <v>0.8639728561215868</v>
      </c>
      <c r="E55" s="45">
        <f t="shared" si="3"/>
        <v>128</v>
      </c>
      <c r="F55" s="45">
        <f t="shared" si="4"/>
        <v>221</v>
      </c>
      <c r="G55" s="47">
        <f t="shared" si="5"/>
        <v>1</v>
      </c>
      <c r="H55" s="47">
        <f t="shared" si="6"/>
        <v>1</v>
      </c>
      <c r="I55" s="48">
        <f t="shared" si="7"/>
        <v>2.5</v>
      </c>
      <c r="J55" s="48">
        <f t="shared" si="8"/>
        <v>4.31640625</v>
      </c>
      <c r="K55" s="49">
        <f t="shared" si="9"/>
        <v>1.0256410256410255</v>
      </c>
      <c r="L55" s="49">
        <f t="shared" si="10"/>
        <v>1.7708333333333333</v>
      </c>
      <c r="M55" s="50">
        <f t="shared" si="13"/>
        <v>0.7692307692307692</v>
      </c>
      <c r="N55" s="50">
        <f t="shared" si="14"/>
        <v>1.0256410256410255</v>
      </c>
      <c r="O55" s="50">
        <f t="shared" si="15"/>
        <v>1.0256410256410255</v>
      </c>
      <c r="P55" s="50">
        <f t="shared" si="16"/>
        <v>0.06863602841599167</v>
      </c>
      <c r="Q55" s="46">
        <f t="shared" si="11"/>
        <v>1.3612669937259896</v>
      </c>
    </row>
    <row r="56" spans="1:17" ht="12.75">
      <c r="A56" s="44">
        <f t="shared" si="12"/>
        <v>30.9375</v>
      </c>
      <c r="B56" s="45">
        <f t="shared" si="0"/>
        <v>0.5399612373357456</v>
      </c>
      <c r="C56" s="45">
        <f t="shared" si="1"/>
        <v>0.5141027441932217</v>
      </c>
      <c r="D56" s="45">
        <f t="shared" si="2"/>
        <v>0.8577286100002721</v>
      </c>
      <c r="E56" s="45">
        <f t="shared" si="3"/>
        <v>131</v>
      </c>
      <c r="F56" s="45">
        <f t="shared" si="4"/>
        <v>219</v>
      </c>
      <c r="G56" s="47">
        <f t="shared" si="5"/>
        <v>1</v>
      </c>
      <c r="H56" s="47">
        <f t="shared" si="6"/>
        <v>1</v>
      </c>
      <c r="I56" s="48">
        <f t="shared" si="7"/>
        <v>2.55859375</v>
      </c>
      <c r="J56" s="48">
        <f t="shared" si="8"/>
        <v>4.27734375</v>
      </c>
      <c r="K56" s="49">
        <f t="shared" si="9"/>
        <v>1.0496794871794872</v>
      </c>
      <c r="L56" s="49">
        <f t="shared" si="10"/>
        <v>1.7548076923076923</v>
      </c>
      <c r="M56" s="50">
        <f t="shared" si="13"/>
        <v>0.7872596153846154</v>
      </c>
      <c r="N56" s="50">
        <f t="shared" si="14"/>
        <v>1.0496794871794872</v>
      </c>
      <c r="O56" s="50">
        <f t="shared" si="15"/>
        <v>1.0496794871794872</v>
      </c>
      <c r="P56" s="50">
        <f t="shared" si="16"/>
        <v>0.06844159207486987</v>
      </c>
      <c r="Q56" s="46">
        <f t="shared" si="11"/>
        <v>1.365457937298487</v>
      </c>
    </row>
    <row r="57" spans="1:17" ht="12.75">
      <c r="A57" s="44">
        <f t="shared" si="12"/>
        <v>31.640625</v>
      </c>
      <c r="B57" s="45">
        <f t="shared" si="0"/>
        <v>0.5522330836388308</v>
      </c>
      <c r="C57" s="45">
        <f t="shared" si="1"/>
        <v>0.524589682678469</v>
      </c>
      <c r="D57" s="45">
        <f t="shared" si="2"/>
        <v>0.8513551931052652</v>
      </c>
      <c r="E57" s="45">
        <f t="shared" si="3"/>
        <v>134</v>
      </c>
      <c r="F57" s="45">
        <f t="shared" si="4"/>
        <v>217</v>
      </c>
      <c r="G57" s="47">
        <f t="shared" si="5"/>
        <v>1</v>
      </c>
      <c r="H57" s="47">
        <f t="shared" si="6"/>
        <v>1</v>
      </c>
      <c r="I57" s="48">
        <f t="shared" si="7"/>
        <v>2.6171875</v>
      </c>
      <c r="J57" s="48">
        <f t="shared" si="8"/>
        <v>4.23828125</v>
      </c>
      <c r="K57" s="49">
        <f t="shared" si="9"/>
        <v>1.0737179487179487</v>
      </c>
      <c r="L57" s="49">
        <f t="shared" si="10"/>
        <v>1.7387820512820513</v>
      </c>
      <c r="M57" s="50">
        <f t="shared" si="13"/>
        <v>0.8052884615384615</v>
      </c>
      <c r="N57" s="50">
        <f t="shared" si="14"/>
        <v>1.0737179487179487</v>
      </c>
      <c r="O57" s="50">
        <f t="shared" si="15"/>
        <v>1.0737179487179487</v>
      </c>
      <c r="P57" s="50">
        <f t="shared" si="16"/>
        <v>0.06814993756318719</v>
      </c>
      <c r="Q57" s="46">
        <f t="shared" si="11"/>
        <v>1.3694432479281762</v>
      </c>
    </row>
    <row r="58" spans="1:17" ht="12.75">
      <c r="A58" s="44">
        <f t="shared" si="12"/>
        <v>32.34375</v>
      </c>
      <c r="B58" s="45">
        <f t="shared" si="0"/>
        <v>0.5645049299419159</v>
      </c>
      <c r="C58" s="45">
        <f t="shared" si="1"/>
        <v>0.5349976198870972</v>
      </c>
      <c r="D58" s="45">
        <f t="shared" si="2"/>
        <v>0.8448535652497071</v>
      </c>
      <c r="E58" s="45">
        <f t="shared" si="3"/>
        <v>136</v>
      </c>
      <c r="F58" s="45">
        <f t="shared" si="4"/>
        <v>216</v>
      </c>
      <c r="G58" s="47">
        <f t="shared" si="5"/>
        <v>1</v>
      </c>
      <c r="H58" s="47">
        <f t="shared" si="6"/>
        <v>1</v>
      </c>
      <c r="I58" s="48">
        <f t="shared" si="7"/>
        <v>2.65625</v>
      </c>
      <c r="J58" s="48">
        <f t="shared" si="8"/>
        <v>4.21875</v>
      </c>
      <c r="K58" s="49">
        <f t="shared" si="9"/>
        <v>1.0897435897435896</v>
      </c>
      <c r="L58" s="49">
        <f t="shared" si="10"/>
        <v>1.7307692307692308</v>
      </c>
      <c r="M58" s="50">
        <f t="shared" si="13"/>
        <v>0.8173076923076923</v>
      </c>
      <c r="N58" s="50">
        <f t="shared" si="14"/>
        <v>1.0897435897435896</v>
      </c>
      <c r="O58" s="50">
        <f t="shared" si="15"/>
        <v>1.0897435897435896</v>
      </c>
      <c r="P58" s="50">
        <f t="shared" si="16"/>
        <v>0.0678582830515045</v>
      </c>
      <c r="Q58" s="46">
        <f t="shared" si="11"/>
        <v>1.3732223254419353</v>
      </c>
    </row>
    <row r="59" spans="1:17" ht="12.75">
      <c r="A59" s="44">
        <f t="shared" si="12"/>
        <v>33.046875</v>
      </c>
      <c r="B59" s="45">
        <f t="shared" si="0"/>
        <v>0.5767767762450011</v>
      </c>
      <c r="C59" s="45">
        <f t="shared" si="1"/>
        <v>0.5453249884220465</v>
      </c>
      <c r="D59" s="45">
        <f t="shared" si="2"/>
        <v>0.8382247055548381</v>
      </c>
      <c r="E59" s="45">
        <f t="shared" si="3"/>
        <v>139</v>
      </c>
      <c r="F59" s="45">
        <f t="shared" si="4"/>
        <v>214</v>
      </c>
      <c r="G59" s="47">
        <f t="shared" si="5"/>
        <v>1</v>
      </c>
      <c r="H59" s="47">
        <f t="shared" si="6"/>
        <v>1</v>
      </c>
      <c r="I59" s="48">
        <f t="shared" si="7"/>
        <v>2.71484375</v>
      </c>
      <c r="J59" s="48">
        <f t="shared" si="8"/>
        <v>4.1796875</v>
      </c>
      <c r="K59" s="49">
        <f t="shared" si="9"/>
        <v>1.1137820512820513</v>
      </c>
      <c r="L59" s="49">
        <f t="shared" si="10"/>
        <v>1.7147435897435899</v>
      </c>
      <c r="M59" s="50">
        <f t="shared" si="13"/>
        <v>0.8353365384615385</v>
      </c>
      <c r="N59" s="50">
        <f t="shared" si="14"/>
        <v>1.1137820512820513</v>
      </c>
      <c r="O59" s="50">
        <f t="shared" si="15"/>
        <v>1.1137820512820513</v>
      </c>
      <c r="P59" s="50">
        <f t="shared" si="16"/>
        <v>0.06766384671038272</v>
      </c>
      <c r="Q59" s="46">
        <f t="shared" si="11"/>
        <v>1.3767946007245917</v>
      </c>
    </row>
    <row r="60" spans="1:17" ht="12.75">
      <c r="A60" s="44">
        <f t="shared" si="12"/>
        <v>33.75</v>
      </c>
      <c r="B60" s="45">
        <f t="shared" si="0"/>
        <v>0.5890486225480862</v>
      </c>
      <c r="C60" s="45">
        <f t="shared" si="1"/>
        <v>0.5555702330196022</v>
      </c>
      <c r="D60" s="45">
        <f t="shared" si="2"/>
        <v>0.8314696123025452</v>
      </c>
      <c r="E60" s="45">
        <f t="shared" si="3"/>
        <v>142</v>
      </c>
      <c r="F60" s="45">
        <f t="shared" si="4"/>
        <v>212</v>
      </c>
      <c r="G60" s="47">
        <f t="shared" si="5"/>
        <v>1</v>
      </c>
      <c r="H60" s="47">
        <f t="shared" si="6"/>
        <v>1</v>
      </c>
      <c r="I60" s="48">
        <f t="shared" si="7"/>
        <v>2.7734375</v>
      </c>
      <c r="J60" s="48">
        <f t="shared" si="8"/>
        <v>4.140625</v>
      </c>
      <c r="K60" s="49">
        <f t="shared" si="9"/>
        <v>1.1378205128205128</v>
      </c>
      <c r="L60" s="49">
        <f t="shared" si="10"/>
        <v>1.698717948717949</v>
      </c>
      <c r="M60" s="50">
        <f t="shared" si="13"/>
        <v>0.8533653846153846</v>
      </c>
      <c r="N60" s="50">
        <f t="shared" si="14"/>
        <v>1.1378205128205128</v>
      </c>
      <c r="O60" s="50">
        <f t="shared" si="15"/>
        <v>1.1378205128205128</v>
      </c>
      <c r="P60" s="50">
        <f t="shared" si="16"/>
        <v>0.06737219219870004</v>
      </c>
      <c r="Q60" s="46">
        <f t="shared" si="11"/>
        <v>1.3801595358046275</v>
      </c>
    </row>
    <row r="61" spans="1:17" ht="12.75">
      <c r="A61" s="44">
        <f t="shared" si="12"/>
        <v>34.453125</v>
      </c>
      <c r="B61" s="45">
        <f t="shared" si="0"/>
        <v>0.6013204688511713</v>
      </c>
      <c r="C61" s="45">
        <f t="shared" si="1"/>
        <v>0.5657318107836131</v>
      </c>
      <c r="D61" s="45">
        <f t="shared" si="2"/>
        <v>0.8245893027850253</v>
      </c>
      <c r="E61" s="45">
        <f t="shared" si="3"/>
        <v>144</v>
      </c>
      <c r="F61" s="45">
        <f t="shared" si="4"/>
        <v>211</v>
      </c>
      <c r="G61" s="47">
        <f t="shared" si="5"/>
        <v>1</v>
      </c>
      <c r="H61" s="47">
        <f t="shared" si="6"/>
        <v>1</v>
      </c>
      <c r="I61" s="48">
        <f t="shared" si="7"/>
        <v>2.8125</v>
      </c>
      <c r="J61" s="48">
        <f t="shared" si="8"/>
        <v>4.12109375</v>
      </c>
      <c r="K61" s="49">
        <f t="shared" si="9"/>
        <v>1.153846153846154</v>
      </c>
      <c r="L61" s="49">
        <f t="shared" si="10"/>
        <v>1.6907051282051282</v>
      </c>
      <c r="M61" s="50">
        <f t="shared" si="13"/>
        <v>0.8653846153846154</v>
      </c>
      <c r="N61" s="50">
        <f t="shared" si="14"/>
        <v>1.153846153846154</v>
      </c>
      <c r="O61" s="50">
        <f t="shared" si="15"/>
        <v>1.153846153846154</v>
      </c>
      <c r="P61" s="50">
        <f t="shared" si="16"/>
        <v>0.06708053768701734</v>
      </c>
      <c r="Q61" s="46">
        <f t="shared" si="11"/>
        <v>1.3833166239351968</v>
      </c>
    </row>
    <row r="62" spans="1:17" ht="12.75">
      <c r="A62" s="44">
        <f t="shared" si="12"/>
        <v>35.15625</v>
      </c>
      <c r="B62" s="45">
        <f t="shared" si="0"/>
        <v>0.6135923151542565</v>
      </c>
      <c r="C62" s="45">
        <f t="shared" si="1"/>
        <v>0.5758081914178453</v>
      </c>
      <c r="D62" s="45">
        <f t="shared" si="2"/>
        <v>0.8175848131515837</v>
      </c>
      <c r="E62" s="45">
        <f t="shared" si="3"/>
        <v>147</v>
      </c>
      <c r="F62" s="45">
        <f t="shared" si="4"/>
        <v>209</v>
      </c>
      <c r="G62" s="47">
        <f t="shared" si="5"/>
        <v>1</v>
      </c>
      <c r="H62" s="47">
        <f t="shared" si="6"/>
        <v>1</v>
      </c>
      <c r="I62" s="48">
        <f t="shared" si="7"/>
        <v>2.87109375</v>
      </c>
      <c r="J62" s="48">
        <f t="shared" si="8"/>
        <v>4.08203125</v>
      </c>
      <c r="K62" s="49">
        <f t="shared" si="9"/>
        <v>1.1778846153846154</v>
      </c>
      <c r="L62" s="49">
        <f t="shared" si="10"/>
        <v>1.6746794871794872</v>
      </c>
      <c r="M62" s="50">
        <f t="shared" si="13"/>
        <v>0.8834134615384616</v>
      </c>
      <c r="N62" s="50">
        <f t="shared" si="14"/>
        <v>1.1778846153846154</v>
      </c>
      <c r="O62" s="50">
        <f t="shared" si="15"/>
        <v>1.1778846153846154</v>
      </c>
      <c r="P62" s="50">
        <f t="shared" si="16"/>
        <v>0.06688610134589555</v>
      </c>
      <c r="Q62" s="46">
        <f t="shared" si="11"/>
        <v>1.3862653896704402</v>
      </c>
    </row>
    <row r="63" spans="1:17" ht="12.75">
      <c r="A63" s="44">
        <f t="shared" si="12"/>
        <v>35.859375</v>
      </c>
      <c r="B63" s="45">
        <f t="shared" si="0"/>
        <v>0.6258641614573416</v>
      </c>
      <c r="C63" s="45">
        <f t="shared" si="1"/>
        <v>0.5857978574564389</v>
      </c>
      <c r="D63" s="45">
        <f t="shared" si="2"/>
        <v>0.8104571982525948</v>
      </c>
      <c r="E63" s="45">
        <f t="shared" si="3"/>
        <v>149</v>
      </c>
      <c r="F63" s="45">
        <f t="shared" si="4"/>
        <v>207</v>
      </c>
      <c r="G63" s="47">
        <f t="shared" si="5"/>
        <v>1</v>
      </c>
      <c r="H63" s="47">
        <f t="shared" si="6"/>
        <v>1</v>
      </c>
      <c r="I63" s="48">
        <f t="shared" si="7"/>
        <v>2.91015625</v>
      </c>
      <c r="J63" s="48">
        <f t="shared" si="8"/>
        <v>4.04296875</v>
      </c>
      <c r="K63" s="49">
        <f t="shared" si="9"/>
        <v>1.1939102564102564</v>
      </c>
      <c r="L63" s="49">
        <f t="shared" si="10"/>
        <v>1.6586538461538463</v>
      </c>
      <c r="M63" s="50">
        <f t="shared" si="13"/>
        <v>0.8954326923076923</v>
      </c>
      <c r="N63" s="50">
        <f t="shared" si="14"/>
        <v>1.1939102564102564</v>
      </c>
      <c r="O63" s="50">
        <f t="shared" si="15"/>
        <v>1.1939102564102564</v>
      </c>
      <c r="P63" s="50">
        <f t="shared" si="16"/>
        <v>0.06659444683421287</v>
      </c>
      <c r="Q63" s="46">
        <f t="shared" si="11"/>
        <v>1.389005388937084</v>
      </c>
    </row>
    <row r="64" spans="1:17" ht="12.75">
      <c r="A64" s="44">
        <f t="shared" si="12"/>
        <v>36.5625</v>
      </c>
      <c r="B64" s="45">
        <f t="shared" si="0"/>
        <v>0.6381360077604268</v>
      </c>
      <c r="C64" s="45">
        <f t="shared" si="1"/>
        <v>0.5956993044924334</v>
      </c>
      <c r="D64" s="45">
        <f t="shared" si="2"/>
        <v>0.8032075314806449</v>
      </c>
      <c r="E64" s="45">
        <f t="shared" si="3"/>
        <v>152</v>
      </c>
      <c r="F64" s="45">
        <f t="shared" si="4"/>
        <v>205</v>
      </c>
      <c r="G64" s="47">
        <f t="shared" si="5"/>
        <v>1</v>
      </c>
      <c r="H64" s="47">
        <f t="shared" si="6"/>
        <v>1</v>
      </c>
      <c r="I64" s="48">
        <f t="shared" si="7"/>
        <v>2.96875</v>
      </c>
      <c r="J64" s="48">
        <f t="shared" si="8"/>
        <v>4.00390625</v>
      </c>
      <c r="K64" s="49">
        <f t="shared" si="9"/>
        <v>1.217948717948718</v>
      </c>
      <c r="L64" s="49">
        <f t="shared" si="10"/>
        <v>1.642628205128205</v>
      </c>
      <c r="M64" s="50">
        <f t="shared" si="13"/>
        <v>0.9134615384615385</v>
      </c>
      <c r="N64" s="50">
        <f t="shared" si="14"/>
        <v>1.217948717948718</v>
      </c>
      <c r="O64" s="50">
        <f t="shared" si="15"/>
        <v>1.217948717948718</v>
      </c>
      <c r="P64" s="50">
        <f t="shared" si="16"/>
        <v>0.06640001049309109</v>
      </c>
      <c r="Q64" s="46">
        <f t="shared" si="11"/>
        <v>1.391536209101317</v>
      </c>
    </row>
    <row r="65" spans="1:17" ht="12.75">
      <c r="A65" s="44">
        <f t="shared" si="12"/>
        <v>37.265625</v>
      </c>
      <c r="B65" s="45">
        <f t="shared" si="0"/>
        <v>0.6504078540635119</v>
      </c>
      <c r="C65" s="45">
        <f t="shared" si="1"/>
        <v>0.6055110414043255</v>
      </c>
      <c r="D65" s="45">
        <f t="shared" si="2"/>
        <v>0.7958369046088836</v>
      </c>
      <c r="E65" s="45">
        <f t="shared" si="3"/>
        <v>155</v>
      </c>
      <c r="F65" s="45">
        <f t="shared" si="4"/>
        <v>203</v>
      </c>
      <c r="G65" s="47">
        <f t="shared" si="5"/>
        <v>1</v>
      </c>
      <c r="H65" s="47">
        <f t="shared" si="6"/>
        <v>1</v>
      </c>
      <c r="I65" s="48">
        <f t="shared" si="7"/>
        <v>3.02734375</v>
      </c>
      <c r="J65" s="48">
        <f t="shared" si="8"/>
        <v>3.96484375</v>
      </c>
      <c r="K65" s="49">
        <f t="shared" si="9"/>
        <v>1.2419871794871795</v>
      </c>
      <c r="L65" s="49">
        <f t="shared" si="10"/>
        <v>1.626602564102564</v>
      </c>
      <c r="M65" s="50">
        <f t="shared" si="13"/>
        <v>0.9314903846153846</v>
      </c>
      <c r="N65" s="50">
        <f t="shared" si="14"/>
        <v>1.2419871794871795</v>
      </c>
      <c r="O65" s="50">
        <f t="shared" si="15"/>
        <v>1.2419871794871795</v>
      </c>
      <c r="P65" s="50">
        <f t="shared" si="16"/>
        <v>0.06610835598140839</v>
      </c>
      <c r="Q65" s="46">
        <f t="shared" si="11"/>
        <v>1.393857469030932</v>
      </c>
    </row>
    <row r="66" spans="1:17" ht="12.75">
      <c r="A66" s="44">
        <f t="shared" si="12"/>
        <v>37.96875</v>
      </c>
      <c r="B66" s="45">
        <f t="shared" si="0"/>
        <v>0.662679700366597</v>
      </c>
      <c r="C66" s="45">
        <f t="shared" si="1"/>
        <v>0.6152315905806268</v>
      </c>
      <c r="D66" s="45">
        <f t="shared" si="2"/>
        <v>0.7883464276266063</v>
      </c>
      <c r="E66" s="45">
        <f t="shared" si="3"/>
        <v>157</v>
      </c>
      <c r="F66" s="45">
        <f t="shared" si="4"/>
        <v>201</v>
      </c>
      <c r="G66" s="47">
        <f t="shared" si="5"/>
        <v>1</v>
      </c>
      <c r="H66" s="47">
        <f t="shared" si="6"/>
        <v>1</v>
      </c>
      <c r="I66" s="48">
        <f t="shared" si="7"/>
        <v>3.06640625</v>
      </c>
      <c r="J66" s="48">
        <f t="shared" si="8"/>
        <v>3.92578125</v>
      </c>
      <c r="K66" s="49">
        <f t="shared" si="9"/>
        <v>1.2580128205128205</v>
      </c>
      <c r="L66" s="49">
        <f t="shared" si="10"/>
        <v>1.6105769230769231</v>
      </c>
      <c r="M66" s="50">
        <f t="shared" si="13"/>
        <v>0.9435096153846154</v>
      </c>
      <c r="N66" s="50">
        <f t="shared" si="14"/>
        <v>1.2580128205128205</v>
      </c>
      <c r="O66" s="50">
        <f t="shared" si="15"/>
        <v>1.2580128205128205</v>
      </c>
      <c r="P66" s="50">
        <f t="shared" si="16"/>
        <v>0.06581670146972571</v>
      </c>
      <c r="Q66" s="46">
        <f t="shared" si="11"/>
        <v>1.3959688191527213</v>
      </c>
    </row>
    <row r="67" spans="1:17" ht="12.75">
      <c r="A67" s="44">
        <f t="shared" si="12"/>
        <v>38.671875</v>
      </c>
      <c r="B67" s="45">
        <f t="shared" si="0"/>
        <v>0.6749515466696822</v>
      </c>
      <c r="C67" s="45">
        <f t="shared" si="1"/>
        <v>0.6248594881423863</v>
      </c>
      <c r="D67" s="45">
        <f t="shared" si="2"/>
        <v>0.7807372285720945</v>
      </c>
      <c r="E67" s="45">
        <f t="shared" si="3"/>
        <v>159</v>
      </c>
      <c r="F67" s="45">
        <f t="shared" si="4"/>
        <v>199</v>
      </c>
      <c r="G67" s="47">
        <f t="shared" si="5"/>
        <v>1</v>
      </c>
      <c r="H67" s="47">
        <f t="shared" si="6"/>
        <v>1</v>
      </c>
      <c r="I67" s="48">
        <f t="shared" si="7"/>
        <v>3.10546875</v>
      </c>
      <c r="J67" s="48">
        <f t="shared" si="8"/>
        <v>3.88671875</v>
      </c>
      <c r="K67" s="49">
        <f t="shared" si="9"/>
        <v>1.2740384615384615</v>
      </c>
      <c r="L67" s="49">
        <f t="shared" si="10"/>
        <v>1.5945512820512822</v>
      </c>
      <c r="M67" s="50">
        <f t="shared" si="13"/>
        <v>0.955528846153846</v>
      </c>
      <c r="N67" s="50">
        <f t="shared" si="14"/>
        <v>1.2740384615384615</v>
      </c>
      <c r="O67" s="50">
        <f t="shared" si="15"/>
        <v>1.2740384615384615</v>
      </c>
      <c r="P67" s="50">
        <f t="shared" si="16"/>
        <v>0.06562226512860393</v>
      </c>
      <c r="Q67" s="46">
        <f t="shared" si="11"/>
        <v>1.3978699415051232</v>
      </c>
    </row>
    <row r="68" spans="1:17" ht="12.75">
      <c r="A68" s="44">
        <f t="shared" si="12"/>
        <v>39.375</v>
      </c>
      <c r="B68" s="45">
        <f t="shared" si="0"/>
        <v>0.6872233929727672</v>
      </c>
      <c r="C68" s="45">
        <f t="shared" si="1"/>
        <v>0.6343932841636455</v>
      </c>
      <c r="D68" s="45">
        <f t="shared" si="2"/>
        <v>0.773010453362737</v>
      </c>
      <c r="E68" s="45">
        <f t="shared" si="3"/>
        <v>162</v>
      </c>
      <c r="F68" s="45">
        <f t="shared" si="4"/>
        <v>197</v>
      </c>
      <c r="G68" s="47">
        <f t="shared" si="5"/>
        <v>1</v>
      </c>
      <c r="H68" s="47">
        <f t="shared" si="6"/>
        <v>1</v>
      </c>
      <c r="I68" s="48">
        <f t="shared" si="7"/>
        <v>3.1640625</v>
      </c>
      <c r="J68" s="48">
        <f t="shared" si="8"/>
        <v>3.84765625</v>
      </c>
      <c r="K68" s="49">
        <f t="shared" si="9"/>
        <v>1.2980769230769231</v>
      </c>
      <c r="L68" s="49">
        <f t="shared" si="10"/>
        <v>1.5785256410256412</v>
      </c>
      <c r="M68" s="50">
        <f t="shared" si="13"/>
        <v>0.9735576923076923</v>
      </c>
      <c r="N68" s="50">
        <f t="shared" si="14"/>
        <v>1.2980769230769231</v>
      </c>
      <c r="O68" s="50">
        <f t="shared" si="15"/>
        <v>1.2980769230769231</v>
      </c>
      <c r="P68" s="50">
        <f t="shared" si="16"/>
        <v>0.06542782878748214</v>
      </c>
      <c r="Q68" s="46">
        <f t="shared" si="11"/>
        <v>1.3995605497861043</v>
      </c>
    </row>
    <row r="69" spans="1:17" ht="12.75">
      <c r="A69" s="44">
        <f t="shared" si="12"/>
        <v>40.078125</v>
      </c>
      <c r="B69" s="45">
        <f t="shared" si="0"/>
        <v>0.6994952392758523</v>
      </c>
      <c r="C69" s="45">
        <f t="shared" si="1"/>
        <v>0.6438315428897914</v>
      </c>
      <c r="D69" s="45">
        <f t="shared" si="2"/>
        <v>0.765167265622459</v>
      </c>
      <c r="E69" s="45">
        <f t="shared" si="3"/>
        <v>164</v>
      </c>
      <c r="F69" s="45">
        <f t="shared" si="4"/>
        <v>195</v>
      </c>
      <c r="G69" s="47">
        <f t="shared" si="5"/>
        <v>1</v>
      </c>
      <c r="H69" s="47">
        <f t="shared" si="6"/>
        <v>1</v>
      </c>
      <c r="I69" s="48">
        <f t="shared" si="7"/>
        <v>3.203125</v>
      </c>
      <c r="J69" s="48">
        <f t="shared" si="8"/>
        <v>3.80859375</v>
      </c>
      <c r="K69" s="49">
        <f t="shared" si="9"/>
        <v>1.314102564102564</v>
      </c>
      <c r="L69" s="49">
        <f t="shared" si="10"/>
        <v>1.5625</v>
      </c>
      <c r="M69" s="50">
        <f t="shared" si="13"/>
        <v>0.9855769230769231</v>
      </c>
      <c r="N69" s="50">
        <f t="shared" si="14"/>
        <v>1.314102564102564</v>
      </c>
      <c r="O69" s="50">
        <f t="shared" si="15"/>
        <v>1.314102564102564</v>
      </c>
      <c r="P69" s="50">
        <f t="shared" si="16"/>
        <v>0.06513617427579944</v>
      </c>
      <c r="Q69" s="46">
        <f t="shared" si="11"/>
        <v>1.401040389396276</v>
      </c>
    </row>
    <row r="70" spans="1:17" ht="12.75">
      <c r="A70" s="44">
        <f t="shared" si="12"/>
        <v>40.78125</v>
      </c>
      <c r="B70" s="45">
        <f t="shared" si="0"/>
        <v>0.7117670855789375</v>
      </c>
      <c r="C70" s="45">
        <f t="shared" si="1"/>
        <v>0.6531728429537768</v>
      </c>
      <c r="D70" s="45">
        <f t="shared" si="2"/>
        <v>0.7572088465064846</v>
      </c>
      <c r="E70" s="45">
        <f t="shared" si="3"/>
        <v>167</v>
      </c>
      <c r="F70" s="45">
        <f t="shared" si="4"/>
        <v>193</v>
      </c>
      <c r="G70" s="47">
        <f t="shared" si="5"/>
        <v>1</v>
      </c>
      <c r="H70" s="47">
        <f t="shared" si="6"/>
        <v>1</v>
      </c>
      <c r="I70" s="48">
        <f t="shared" si="7"/>
        <v>3.26171875</v>
      </c>
      <c r="J70" s="48">
        <f t="shared" si="8"/>
        <v>3.76953125</v>
      </c>
      <c r="K70" s="49">
        <f t="shared" si="9"/>
        <v>1.3381410256410258</v>
      </c>
      <c r="L70" s="49">
        <f t="shared" si="10"/>
        <v>1.546474358974359</v>
      </c>
      <c r="M70" s="50">
        <f t="shared" si="13"/>
        <v>1.0036057692307694</v>
      </c>
      <c r="N70" s="50">
        <f t="shared" si="14"/>
        <v>1.3381410256410258</v>
      </c>
      <c r="O70" s="50">
        <f t="shared" si="15"/>
        <v>1.3381410256410258</v>
      </c>
      <c r="P70" s="50">
        <f t="shared" si="16"/>
        <v>0.06494173793467767</v>
      </c>
      <c r="Q70" s="46">
        <f t="shared" si="11"/>
        <v>1.4023092374772361</v>
      </c>
    </row>
    <row r="71" spans="1:17" ht="12.75">
      <c r="A71" s="44">
        <f t="shared" si="12"/>
        <v>41.484375</v>
      </c>
      <c r="B71" s="45">
        <f t="shared" si="0"/>
        <v>0.7240389318820226</v>
      </c>
      <c r="C71" s="45">
        <f t="shared" si="1"/>
        <v>0.6624157775901718</v>
      </c>
      <c r="D71" s="45">
        <f t="shared" si="2"/>
        <v>0.7491363945234594</v>
      </c>
      <c r="E71" s="45">
        <f t="shared" si="3"/>
        <v>169</v>
      </c>
      <c r="F71" s="45">
        <f t="shared" si="4"/>
        <v>191</v>
      </c>
      <c r="G71" s="47">
        <f t="shared" si="5"/>
        <v>1</v>
      </c>
      <c r="H71" s="47">
        <f t="shared" si="6"/>
        <v>1</v>
      </c>
      <c r="I71" s="48">
        <f t="shared" si="7"/>
        <v>3.30078125</v>
      </c>
      <c r="J71" s="48">
        <f t="shared" si="8"/>
        <v>3.73046875</v>
      </c>
      <c r="K71" s="49">
        <f t="shared" si="9"/>
        <v>1.3541666666666667</v>
      </c>
      <c r="L71" s="49">
        <f t="shared" si="10"/>
        <v>1.5304487179487178</v>
      </c>
      <c r="M71" s="50">
        <f t="shared" si="13"/>
        <v>1.015625</v>
      </c>
      <c r="N71" s="50">
        <f t="shared" si="14"/>
        <v>1.3541666666666667</v>
      </c>
      <c r="O71" s="50">
        <f t="shared" si="15"/>
        <v>1.3541666666666667</v>
      </c>
      <c r="P71" s="50">
        <f t="shared" si="16"/>
        <v>0.06465008342299498</v>
      </c>
      <c r="Q71" s="46">
        <f t="shared" si="11"/>
        <v>1.4033669029451308</v>
      </c>
    </row>
    <row r="72" spans="1:17" ht="12.75">
      <c r="A72" s="44">
        <f t="shared" si="12"/>
        <v>42.1875</v>
      </c>
      <c r="B72" s="45">
        <f t="shared" si="0"/>
        <v>0.7363107781851077</v>
      </c>
      <c r="C72" s="45">
        <f t="shared" si="1"/>
        <v>0.6715589548470183</v>
      </c>
      <c r="D72" s="45">
        <f t="shared" si="2"/>
        <v>0.7409511253549591</v>
      </c>
      <c r="E72" s="45">
        <f t="shared" si="3"/>
        <v>171</v>
      </c>
      <c r="F72" s="45">
        <f t="shared" si="4"/>
        <v>189</v>
      </c>
      <c r="G72" s="47">
        <f t="shared" si="5"/>
        <v>1</v>
      </c>
      <c r="H72" s="47">
        <f t="shared" si="6"/>
        <v>1</v>
      </c>
      <c r="I72" s="48">
        <f t="shared" si="7"/>
        <v>3.33984375</v>
      </c>
      <c r="J72" s="48">
        <f t="shared" si="8"/>
        <v>3.69140625</v>
      </c>
      <c r="K72" s="49">
        <f t="shared" si="9"/>
        <v>1.3701923076923077</v>
      </c>
      <c r="L72" s="49">
        <f t="shared" si="10"/>
        <v>1.5144230769230769</v>
      </c>
      <c r="M72" s="50">
        <f t="shared" si="13"/>
        <v>1.0276442307692308</v>
      </c>
      <c r="N72" s="50">
        <f t="shared" si="14"/>
        <v>1.3701923076923077</v>
      </c>
      <c r="O72" s="50">
        <f t="shared" si="15"/>
        <v>1.3701923076923077</v>
      </c>
      <c r="P72" s="50">
        <f t="shared" si="16"/>
        <v>0.06445564708187318</v>
      </c>
      <c r="Q72" s="46">
        <f t="shared" si="11"/>
        <v>1.4042132265194311</v>
      </c>
    </row>
    <row r="73" spans="1:17" ht="12.75">
      <c r="A73" s="44">
        <f t="shared" si="12"/>
        <v>42.890625</v>
      </c>
      <c r="B73" s="45">
        <f t="shared" si="0"/>
        <v>0.7485826244881929</v>
      </c>
      <c r="C73" s="45">
        <f t="shared" si="1"/>
        <v>0.680600997795453</v>
      </c>
      <c r="D73" s="45">
        <f t="shared" si="2"/>
        <v>0.7326542716724128</v>
      </c>
      <c r="E73" s="45">
        <f t="shared" si="3"/>
        <v>174</v>
      </c>
      <c r="F73" s="45">
        <f t="shared" si="4"/>
        <v>187</v>
      </c>
      <c r="G73" s="47">
        <f t="shared" si="5"/>
        <v>1</v>
      </c>
      <c r="H73" s="47">
        <f t="shared" si="6"/>
        <v>1</v>
      </c>
      <c r="I73" s="48">
        <f t="shared" si="7"/>
        <v>3.3984375</v>
      </c>
      <c r="J73" s="48">
        <f t="shared" si="8"/>
        <v>3.65234375</v>
      </c>
      <c r="K73" s="49">
        <f t="shared" si="9"/>
        <v>1.3942307692307692</v>
      </c>
      <c r="L73" s="49">
        <f t="shared" si="10"/>
        <v>1.498397435897436</v>
      </c>
      <c r="M73" s="50">
        <f t="shared" si="13"/>
        <v>1.0456730769230769</v>
      </c>
      <c r="N73" s="50">
        <f t="shared" si="14"/>
        <v>1.3942307692307692</v>
      </c>
      <c r="O73" s="50">
        <f t="shared" si="15"/>
        <v>1.3942307692307692</v>
      </c>
      <c r="P73" s="50">
        <f t="shared" si="16"/>
        <v>0.0642612107407514</v>
      </c>
      <c r="Q73" s="46">
        <f t="shared" si="11"/>
        <v>1.4048480807469201</v>
      </c>
    </row>
    <row r="74" spans="1:17" ht="12.75">
      <c r="A74" s="44">
        <f t="shared" si="12"/>
        <v>43.59375</v>
      </c>
      <c r="B74" s="45">
        <f t="shared" si="0"/>
        <v>0.760854470791278</v>
      </c>
      <c r="C74" s="45">
        <f t="shared" si="1"/>
        <v>0.6895405447370668</v>
      </c>
      <c r="D74" s="45">
        <f t="shared" si="2"/>
        <v>0.724247082951467</v>
      </c>
      <c r="E74" s="45">
        <f t="shared" si="3"/>
        <v>176</v>
      </c>
      <c r="F74" s="45">
        <f t="shared" si="4"/>
        <v>185</v>
      </c>
      <c r="G74" s="47">
        <f t="shared" si="5"/>
        <v>1</v>
      </c>
      <c r="H74" s="47">
        <f t="shared" si="6"/>
        <v>1</v>
      </c>
      <c r="I74" s="48">
        <f t="shared" si="7"/>
        <v>3.4375</v>
      </c>
      <c r="J74" s="48">
        <f t="shared" si="8"/>
        <v>3.61328125</v>
      </c>
      <c r="K74" s="49">
        <f t="shared" si="9"/>
        <v>1.4102564102564104</v>
      </c>
      <c r="L74" s="49">
        <f t="shared" si="10"/>
        <v>1.4823717948717947</v>
      </c>
      <c r="M74" s="50">
        <f t="shared" si="13"/>
        <v>1.0576923076923077</v>
      </c>
      <c r="N74" s="50">
        <f t="shared" si="14"/>
        <v>1.4102564102564104</v>
      </c>
      <c r="O74" s="50">
        <f t="shared" si="15"/>
        <v>1.4102564102564104</v>
      </c>
      <c r="P74" s="50">
        <f t="shared" si="16"/>
        <v>0.06396955622906872</v>
      </c>
      <c r="Q74" s="46">
        <f t="shared" si="11"/>
        <v>1.4052713700208854</v>
      </c>
    </row>
    <row r="75" spans="1:17" ht="12.75">
      <c r="A75" s="44">
        <f t="shared" si="12"/>
        <v>44.296875</v>
      </c>
      <c r="B75" s="45">
        <f t="shared" si="0"/>
        <v>0.7731263170943632</v>
      </c>
      <c r="C75" s="45">
        <f t="shared" si="1"/>
        <v>0.6983762494089729</v>
      </c>
      <c r="D75" s="45">
        <f t="shared" si="2"/>
        <v>0.7157308252838186</v>
      </c>
      <c r="E75" s="45">
        <f t="shared" si="3"/>
        <v>178</v>
      </c>
      <c r="F75" s="45">
        <f t="shared" si="4"/>
        <v>183</v>
      </c>
      <c r="G75" s="47">
        <f t="shared" si="5"/>
        <v>1</v>
      </c>
      <c r="H75" s="47">
        <f t="shared" si="6"/>
        <v>1</v>
      </c>
      <c r="I75" s="48">
        <f t="shared" si="7"/>
        <v>3.4765625</v>
      </c>
      <c r="J75" s="48">
        <f t="shared" si="8"/>
        <v>3.57421875</v>
      </c>
      <c r="K75" s="49">
        <f t="shared" si="9"/>
        <v>1.4262820512820513</v>
      </c>
      <c r="L75" s="49">
        <f t="shared" si="10"/>
        <v>1.4663461538461537</v>
      </c>
      <c r="M75" s="50">
        <f t="shared" si="13"/>
        <v>1.0697115384615385</v>
      </c>
      <c r="N75" s="50">
        <f t="shared" si="14"/>
        <v>1.4262820512820513</v>
      </c>
      <c r="O75" s="50">
        <f t="shared" si="15"/>
        <v>1.4262820512820513</v>
      </c>
      <c r="P75" s="50">
        <f t="shared" si="16"/>
        <v>0.06377511988794693</v>
      </c>
      <c r="Q75" s="46">
        <f t="shared" si="11"/>
        <v>1.4054830305955206</v>
      </c>
    </row>
    <row r="76" spans="1:17" ht="12.75">
      <c r="A76" s="44">
        <f t="shared" si="12"/>
        <v>45</v>
      </c>
      <c r="B76" s="45">
        <f t="shared" si="0"/>
        <v>0.7853981633974483</v>
      </c>
      <c r="C76" s="45">
        <f t="shared" si="1"/>
        <v>0.7071067811865475</v>
      </c>
      <c r="D76" s="45">
        <f t="shared" si="2"/>
        <v>0.7071067811865476</v>
      </c>
      <c r="E76" s="45">
        <f t="shared" si="3"/>
        <v>181</v>
      </c>
      <c r="F76" s="45">
        <f t="shared" si="4"/>
        <v>181</v>
      </c>
      <c r="G76" s="47">
        <f t="shared" si="5"/>
        <v>1</v>
      </c>
      <c r="H76" s="47">
        <f t="shared" si="6"/>
        <v>1</v>
      </c>
      <c r="I76" s="48">
        <f t="shared" si="7"/>
        <v>3.53515625</v>
      </c>
      <c r="J76" s="48">
        <f t="shared" si="8"/>
        <v>3.53515625</v>
      </c>
      <c r="K76" s="49">
        <f t="shared" si="9"/>
        <v>1.4503205128205128</v>
      </c>
      <c r="L76" s="49">
        <f t="shared" si="10"/>
        <v>1.4503205128205128</v>
      </c>
      <c r="M76" s="50">
        <f t="shared" si="13"/>
        <v>1.0877403846153846</v>
      </c>
      <c r="N76" s="50">
        <f t="shared" si="14"/>
        <v>1.4503205128205128</v>
      </c>
      <c r="O76" s="50">
        <f t="shared" si="15"/>
        <v>1.4503205128205128</v>
      </c>
      <c r="P76" s="50">
        <f t="shared" si="16"/>
        <v>0.06358068354682514</v>
      </c>
      <c r="Q76" s="46">
        <f t="shared" si="11"/>
        <v>1.4054830305955204</v>
      </c>
    </row>
    <row r="77" spans="1:17" ht="12.75">
      <c r="A77" s="44">
        <f t="shared" si="12"/>
        <v>45.703125</v>
      </c>
      <c r="B77" s="45">
        <f aca="true" t="shared" si="17" ref="B77:B141">A77/180*PI()</f>
        <v>0.7976700097005334</v>
      </c>
      <c r="C77" s="45">
        <f aca="true" t="shared" si="18" ref="C77:C141">SIN(B77)</f>
        <v>0.7157308252838186</v>
      </c>
      <c r="D77" s="45">
        <f aca="true" t="shared" si="19" ref="D77:D140">COS(B77)</f>
        <v>0.6983762494089729</v>
      </c>
      <c r="E77" s="45">
        <f aca="true" t="shared" si="20" ref="E77:E140">INT(ABS(C77*256))</f>
        <v>183</v>
      </c>
      <c r="F77" s="45">
        <f aca="true" t="shared" si="21" ref="F77:F140">INT(ABS(D77*256))</f>
        <v>178</v>
      </c>
      <c r="G77" s="47">
        <f aca="true" t="shared" si="22" ref="G77:G140">IF(C77&gt;=0,1,-1)</f>
        <v>1</v>
      </c>
      <c r="H77" s="47">
        <f aca="true" t="shared" si="23" ref="H77:H140">IF(D77&gt;=0,1,-1)</f>
        <v>1</v>
      </c>
      <c r="I77" s="48">
        <f aca="true" t="shared" si="24" ref="I77:I140">E77/256*5</f>
        <v>3.57421875</v>
      </c>
      <c r="J77" s="48">
        <f aca="true" t="shared" si="25" ref="J77:J140">F77/256*5</f>
        <v>3.4765625</v>
      </c>
      <c r="K77" s="49">
        <f aca="true" t="shared" si="26" ref="K77:K140">I77/$H$2*4000</f>
        <v>1.4663461538461537</v>
      </c>
      <c r="L77" s="49">
        <f aca="true" t="shared" si="27" ref="L77:L140">J77/$H$2*4000</f>
        <v>1.4262820512820513</v>
      </c>
      <c r="M77" s="50">
        <f t="shared" si="13"/>
        <v>1.0997596153846154</v>
      </c>
      <c r="N77" s="50">
        <f t="shared" si="14"/>
        <v>1.4663461538461537</v>
      </c>
      <c r="O77" s="50">
        <f t="shared" si="15"/>
        <v>1.4663461538461537</v>
      </c>
      <c r="P77" s="50">
        <f t="shared" si="16"/>
        <v>0.06328902903514246</v>
      </c>
      <c r="Q77" s="46">
        <f aca="true" t="shared" si="28" ref="Q77:Q140">C77+D78</f>
        <v>1.4052713700208854</v>
      </c>
    </row>
    <row r="78" spans="1:17" ht="12.75">
      <c r="A78" s="44">
        <f aca="true" t="shared" si="29" ref="A78:A140">A77+B$9</f>
        <v>46.40625</v>
      </c>
      <c r="B78" s="45">
        <f t="shared" si="17"/>
        <v>0.8099418560036186</v>
      </c>
      <c r="C78" s="45">
        <f t="shared" si="18"/>
        <v>0.7242470829514669</v>
      </c>
      <c r="D78" s="45">
        <f t="shared" si="19"/>
        <v>0.6895405447370669</v>
      </c>
      <c r="E78" s="45">
        <f t="shared" si="20"/>
        <v>185</v>
      </c>
      <c r="F78" s="45">
        <f t="shared" si="21"/>
        <v>176</v>
      </c>
      <c r="G78" s="47">
        <f t="shared" si="22"/>
        <v>1</v>
      </c>
      <c r="H78" s="47">
        <f t="shared" si="23"/>
        <v>1</v>
      </c>
      <c r="I78" s="48">
        <f t="shared" si="24"/>
        <v>3.61328125</v>
      </c>
      <c r="J78" s="48">
        <f t="shared" si="25"/>
        <v>3.4375</v>
      </c>
      <c r="K78" s="49">
        <f t="shared" si="26"/>
        <v>1.4823717948717947</v>
      </c>
      <c r="L78" s="49">
        <f t="shared" si="27"/>
        <v>1.4102564102564104</v>
      </c>
      <c r="M78" s="50">
        <f aca="true" t="shared" si="30" ref="M78:M141">IF((J$8-ABS(M77))*(M$7)+ABS(M77)&gt;ABS(K78)*0.75,G78*K78*0.75,(G78*((J$8-ABS(L74))*(M$7)*0.75)+ABS(M77)))</f>
        <v>1.111778846153846</v>
      </c>
      <c r="N78" s="50">
        <f aca="true" t="shared" si="31" ref="N78:N141">IF((J$8-ABS(N77))*(N$7)+ABS(N77)&gt;ABS(K78),G78*K78,G78*((J$8-ABS(N77))*(N$7)+ABS(N77)))</f>
        <v>1.4823717948717947</v>
      </c>
      <c r="O78" s="50">
        <f aca="true" t="shared" si="32" ref="O78:O141">IF((J$8-ABS(O77))*(O$7)+ABS(O77)&gt;ABS(K78),G78*K78,G78*((J$8-ABS(O77))*(O$7)+ABS(O77)))</f>
        <v>1.4823717948717947</v>
      </c>
      <c r="P78" s="50">
        <f aca="true" t="shared" si="33" ref="P78:P141">(J$8-ABS(O77))*(1-EXP(-O$10/$H$8))</f>
        <v>0.06309459269402067</v>
      </c>
      <c r="Q78" s="46">
        <f t="shared" si="28"/>
        <v>1.4048480807469201</v>
      </c>
    </row>
    <row r="79" spans="1:17" ht="12.75">
      <c r="A79" s="44">
        <f t="shared" si="29"/>
        <v>47.109375</v>
      </c>
      <c r="B79" s="45">
        <f t="shared" si="17"/>
        <v>0.8222137023067037</v>
      </c>
      <c r="C79" s="45">
        <f t="shared" si="18"/>
        <v>0.7326542716724128</v>
      </c>
      <c r="D79" s="45">
        <f t="shared" si="19"/>
        <v>0.6806009977954531</v>
      </c>
      <c r="E79" s="45">
        <f t="shared" si="20"/>
        <v>187</v>
      </c>
      <c r="F79" s="45">
        <f t="shared" si="21"/>
        <v>174</v>
      </c>
      <c r="G79" s="47">
        <f t="shared" si="22"/>
        <v>1</v>
      </c>
      <c r="H79" s="47">
        <f t="shared" si="23"/>
        <v>1</v>
      </c>
      <c r="I79" s="48">
        <f t="shared" si="24"/>
        <v>3.65234375</v>
      </c>
      <c r="J79" s="48">
        <f t="shared" si="25"/>
        <v>3.3984375</v>
      </c>
      <c r="K79" s="49">
        <f t="shared" si="26"/>
        <v>1.498397435897436</v>
      </c>
      <c r="L79" s="49">
        <f t="shared" si="27"/>
        <v>1.3942307692307692</v>
      </c>
      <c r="M79" s="50">
        <f t="shared" si="30"/>
        <v>1.1237980769230769</v>
      </c>
      <c r="N79" s="50">
        <f t="shared" si="31"/>
        <v>1.498397435897436</v>
      </c>
      <c r="O79" s="50">
        <f t="shared" si="32"/>
        <v>1.498397435897436</v>
      </c>
      <c r="P79" s="50">
        <f t="shared" si="33"/>
        <v>0.06290015635289888</v>
      </c>
      <c r="Q79" s="46">
        <f t="shared" si="28"/>
        <v>1.4042132265194311</v>
      </c>
    </row>
    <row r="80" spans="1:17" ht="12.75">
      <c r="A80" s="44">
        <f t="shared" si="29"/>
        <v>47.8125</v>
      </c>
      <c r="B80" s="45">
        <f t="shared" si="17"/>
        <v>0.8344855486097889</v>
      </c>
      <c r="C80" s="45">
        <f t="shared" si="18"/>
        <v>0.7409511253549591</v>
      </c>
      <c r="D80" s="45">
        <f t="shared" si="19"/>
        <v>0.6715589548470183</v>
      </c>
      <c r="E80" s="45">
        <f t="shared" si="20"/>
        <v>189</v>
      </c>
      <c r="F80" s="45">
        <f t="shared" si="21"/>
        <v>171</v>
      </c>
      <c r="G80" s="47">
        <f t="shared" si="22"/>
        <v>1</v>
      </c>
      <c r="H80" s="47">
        <f t="shared" si="23"/>
        <v>1</v>
      </c>
      <c r="I80" s="48">
        <f t="shared" si="24"/>
        <v>3.69140625</v>
      </c>
      <c r="J80" s="48">
        <f t="shared" si="25"/>
        <v>3.33984375</v>
      </c>
      <c r="K80" s="49">
        <f t="shared" si="26"/>
        <v>1.5144230769230769</v>
      </c>
      <c r="L80" s="49">
        <f t="shared" si="27"/>
        <v>1.3701923076923077</v>
      </c>
      <c r="M80" s="50">
        <f t="shared" si="30"/>
        <v>1.1358173076923077</v>
      </c>
      <c r="N80" s="50">
        <f t="shared" si="31"/>
        <v>1.5144230769230769</v>
      </c>
      <c r="O80" s="50">
        <f t="shared" si="32"/>
        <v>1.5144230769230769</v>
      </c>
      <c r="P80" s="50">
        <f t="shared" si="33"/>
        <v>0.06270572001177709</v>
      </c>
      <c r="Q80" s="46">
        <f t="shared" si="28"/>
        <v>1.4033669029451308</v>
      </c>
    </row>
    <row r="81" spans="1:17" ht="12.75">
      <c r="A81" s="44">
        <f t="shared" si="29"/>
        <v>48.515625</v>
      </c>
      <c r="B81" s="45">
        <f t="shared" si="17"/>
        <v>0.8467573949128739</v>
      </c>
      <c r="C81" s="45">
        <f t="shared" si="18"/>
        <v>0.7491363945234593</v>
      </c>
      <c r="D81" s="45">
        <f t="shared" si="19"/>
        <v>0.6624157775901718</v>
      </c>
      <c r="E81" s="45">
        <f t="shared" si="20"/>
        <v>191</v>
      </c>
      <c r="F81" s="45">
        <f t="shared" si="21"/>
        <v>169</v>
      </c>
      <c r="G81" s="47">
        <f t="shared" si="22"/>
        <v>1</v>
      </c>
      <c r="H81" s="47">
        <f t="shared" si="23"/>
        <v>1</v>
      </c>
      <c r="I81" s="48">
        <f t="shared" si="24"/>
        <v>3.73046875</v>
      </c>
      <c r="J81" s="48">
        <f t="shared" si="25"/>
        <v>3.30078125</v>
      </c>
      <c r="K81" s="49">
        <f t="shared" si="26"/>
        <v>1.5304487179487178</v>
      </c>
      <c r="L81" s="49">
        <f t="shared" si="27"/>
        <v>1.3541666666666667</v>
      </c>
      <c r="M81" s="50">
        <f t="shared" si="30"/>
        <v>1.1478365384615383</v>
      </c>
      <c r="N81" s="50">
        <f t="shared" si="31"/>
        <v>1.5304487179487178</v>
      </c>
      <c r="O81" s="50">
        <f t="shared" si="32"/>
        <v>1.5304487179487178</v>
      </c>
      <c r="P81" s="50">
        <f t="shared" si="33"/>
        <v>0.0625112836706553</v>
      </c>
      <c r="Q81" s="46">
        <f t="shared" si="28"/>
        <v>1.402309237477236</v>
      </c>
    </row>
    <row r="82" spans="1:17" ht="12.75">
      <c r="A82" s="44">
        <f t="shared" si="29"/>
        <v>49.21875</v>
      </c>
      <c r="B82" s="45">
        <f t="shared" si="17"/>
        <v>0.859029241215959</v>
      </c>
      <c r="C82" s="45">
        <f t="shared" si="18"/>
        <v>0.7572088465064845</v>
      </c>
      <c r="D82" s="45">
        <f t="shared" si="19"/>
        <v>0.6531728429537768</v>
      </c>
      <c r="E82" s="45">
        <f t="shared" si="20"/>
        <v>193</v>
      </c>
      <c r="F82" s="45">
        <f t="shared" si="21"/>
        <v>167</v>
      </c>
      <c r="G82" s="47">
        <f t="shared" si="22"/>
        <v>1</v>
      </c>
      <c r="H82" s="47">
        <f t="shared" si="23"/>
        <v>1</v>
      </c>
      <c r="I82" s="48">
        <f t="shared" si="24"/>
        <v>3.76953125</v>
      </c>
      <c r="J82" s="48">
        <f t="shared" si="25"/>
        <v>3.26171875</v>
      </c>
      <c r="K82" s="49">
        <f t="shared" si="26"/>
        <v>1.546474358974359</v>
      </c>
      <c r="L82" s="49">
        <f t="shared" si="27"/>
        <v>1.3381410256410258</v>
      </c>
      <c r="M82" s="50">
        <f t="shared" si="30"/>
        <v>1.1598557692307692</v>
      </c>
      <c r="N82" s="50">
        <f t="shared" si="31"/>
        <v>1.546474358974359</v>
      </c>
      <c r="O82" s="50">
        <f t="shared" si="32"/>
        <v>1.546474358974359</v>
      </c>
      <c r="P82" s="50">
        <f t="shared" si="33"/>
        <v>0.062316847329533506</v>
      </c>
      <c r="Q82" s="46">
        <f t="shared" si="28"/>
        <v>1.401040389396276</v>
      </c>
    </row>
    <row r="83" spans="1:17" ht="12.75">
      <c r="A83" s="44">
        <f t="shared" si="29"/>
        <v>49.921875</v>
      </c>
      <c r="B83" s="45">
        <f t="shared" si="17"/>
        <v>0.8713010875190442</v>
      </c>
      <c r="C83" s="45">
        <f t="shared" si="18"/>
        <v>0.765167265622459</v>
      </c>
      <c r="D83" s="45">
        <f t="shared" si="19"/>
        <v>0.6438315428897915</v>
      </c>
      <c r="E83" s="45">
        <f t="shared" si="20"/>
        <v>195</v>
      </c>
      <c r="F83" s="45">
        <f t="shared" si="21"/>
        <v>164</v>
      </c>
      <c r="G83" s="47">
        <f t="shared" si="22"/>
        <v>1</v>
      </c>
      <c r="H83" s="47">
        <f t="shared" si="23"/>
        <v>1</v>
      </c>
      <c r="I83" s="48">
        <f t="shared" si="24"/>
        <v>3.80859375</v>
      </c>
      <c r="J83" s="48">
        <f t="shared" si="25"/>
        <v>3.203125</v>
      </c>
      <c r="K83" s="49">
        <f t="shared" si="26"/>
        <v>1.5625</v>
      </c>
      <c r="L83" s="49">
        <f t="shared" si="27"/>
        <v>1.314102564102564</v>
      </c>
      <c r="M83" s="50">
        <f t="shared" si="30"/>
        <v>1.171875</v>
      </c>
      <c r="N83" s="50">
        <f t="shared" si="31"/>
        <v>1.5625</v>
      </c>
      <c r="O83" s="50">
        <f t="shared" si="32"/>
        <v>1.5625</v>
      </c>
      <c r="P83" s="50">
        <f t="shared" si="33"/>
        <v>0.06212241098841172</v>
      </c>
      <c r="Q83" s="46">
        <f t="shared" si="28"/>
        <v>1.3995605497861043</v>
      </c>
    </row>
    <row r="84" spans="1:17" ht="12.75">
      <c r="A84" s="44">
        <f t="shared" si="29"/>
        <v>50.625</v>
      </c>
      <c r="B84" s="45">
        <f t="shared" si="17"/>
        <v>0.8835729338221293</v>
      </c>
      <c r="C84" s="45">
        <f t="shared" si="18"/>
        <v>0.773010453362737</v>
      </c>
      <c r="D84" s="45">
        <f t="shared" si="19"/>
        <v>0.6343932841636455</v>
      </c>
      <c r="E84" s="45">
        <f t="shared" si="20"/>
        <v>197</v>
      </c>
      <c r="F84" s="45">
        <f t="shared" si="21"/>
        <v>162</v>
      </c>
      <c r="G84" s="47">
        <f t="shared" si="22"/>
        <v>1</v>
      </c>
      <c r="H84" s="47">
        <f t="shared" si="23"/>
        <v>1</v>
      </c>
      <c r="I84" s="48">
        <f t="shared" si="24"/>
        <v>3.84765625</v>
      </c>
      <c r="J84" s="48">
        <f t="shared" si="25"/>
        <v>3.1640625</v>
      </c>
      <c r="K84" s="49">
        <f t="shared" si="26"/>
        <v>1.5785256410256412</v>
      </c>
      <c r="L84" s="49">
        <f t="shared" si="27"/>
        <v>1.2980769230769231</v>
      </c>
      <c r="M84" s="50">
        <f t="shared" si="30"/>
        <v>1.1838942307692308</v>
      </c>
      <c r="N84" s="50">
        <f t="shared" si="31"/>
        <v>1.5785256410256412</v>
      </c>
      <c r="O84" s="50">
        <f t="shared" si="32"/>
        <v>1.5785256410256412</v>
      </c>
      <c r="P84" s="50">
        <f t="shared" si="33"/>
        <v>0.06192797464728993</v>
      </c>
      <c r="Q84" s="46">
        <f t="shared" si="28"/>
        <v>1.3978699415051234</v>
      </c>
    </row>
    <row r="85" spans="1:17" ht="12.75">
      <c r="A85" s="44">
        <f t="shared" si="29"/>
        <v>51.328125</v>
      </c>
      <c r="B85" s="45">
        <f t="shared" si="17"/>
        <v>0.8958447801252144</v>
      </c>
      <c r="C85" s="45">
        <f t="shared" si="18"/>
        <v>0.7807372285720944</v>
      </c>
      <c r="D85" s="45">
        <f t="shared" si="19"/>
        <v>0.6248594881423865</v>
      </c>
      <c r="E85" s="45">
        <f t="shared" si="20"/>
        <v>199</v>
      </c>
      <c r="F85" s="45">
        <f t="shared" si="21"/>
        <v>159</v>
      </c>
      <c r="G85" s="47">
        <f t="shared" si="22"/>
        <v>1</v>
      </c>
      <c r="H85" s="47">
        <f t="shared" si="23"/>
        <v>1</v>
      </c>
      <c r="I85" s="48">
        <f t="shared" si="24"/>
        <v>3.88671875</v>
      </c>
      <c r="J85" s="48">
        <f t="shared" si="25"/>
        <v>3.10546875</v>
      </c>
      <c r="K85" s="49">
        <f t="shared" si="26"/>
        <v>1.5945512820512822</v>
      </c>
      <c r="L85" s="49">
        <f t="shared" si="27"/>
        <v>1.2740384615384615</v>
      </c>
      <c r="M85" s="50">
        <f t="shared" si="30"/>
        <v>1.1959134615384617</v>
      </c>
      <c r="N85" s="50">
        <f t="shared" si="31"/>
        <v>1.5945512820512822</v>
      </c>
      <c r="O85" s="50">
        <f t="shared" si="32"/>
        <v>1.5945512820512822</v>
      </c>
      <c r="P85" s="50">
        <f t="shared" si="33"/>
        <v>0.06173353830616814</v>
      </c>
      <c r="Q85" s="46">
        <f t="shared" si="28"/>
        <v>1.395968819152721</v>
      </c>
    </row>
    <row r="86" spans="1:17" ht="12.75">
      <c r="A86" s="44">
        <f t="shared" si="29"/>
        <v>52.03125</v>
      </c>
      <c r="B86" s="45">
        <f t="shared" si="17"/>
        <v>0.9081166264282996</v>
      </c>
      <c r="C86" s="45">
        <f t="shared" si="18"/>
        <v>0.7883464276266062</v>
      </c>
      <c r="D86" s="45">
        <f t="shared" si="19"/>
        <v>0.6152315905806268</v>
      </c>
      <c r="E86" s="45">
        <f t="shared" si="20"/>
        <v>201</v>
      </c>
      <c r="F86" s="45">
        <f t="shared" si="21"/>
        <v>157</v>
      </c>
      <c r="G86" s="47">
        <f t="shared" si="22"/>
        <v>1</v>
      </c>
      <c r="H86" s="47">
        <f t="shared" si="23"/>
        <v>1</v>
      </c>
      <c r="I86" s="48">
        <f t="shared" si="24"/>
        <v>3.92578125</v>
      </c>
      <c r="J86" s="48">
        <f t="shared" si="25"/>
        <v>3.06640625</v>
      </c>
      <c r="K86" s="49">
        <f t="shared" si="26"/>
        <v>1.6105769230769231</v>
      </c>
      <c r="L86" s="49">
        <f t="shared" si="27"/>
        <v>1.2580128205128205</v>
      </c>
      <c r="M86" s="50">
        <f t="shared" si="30"/>
        <v>1.2079326923076923</v>
      </c>
      <c r="N86" s="50">
        <f t="shared" si="31"/>
        <v>1.6105769230769231</v>
      </c>
      <c r="O86" s="50">
        <f t="shared" si="32"/>
        <v>1.6105769230769231</v>
      </c>
      <c r="P86" s="50">
        <f t="shared" si="33"/>
        <v>0.06153910196504635</v>
      </c>
      <c r="Q86" s="46">
        <f t="shared" si="28"/>
        <v>1.3938574690309318</v>
      </c>
    </row>
    <row r="87" spans="1:17" ht="12.75">
      <c r="A87" s="44">
        <f t="shared" si="29"/>
        <v>52.734375</v>
      </c>
      <c r="B87" s="45">
        <f t="shared" si="17"/>
        <v>0.9203884727313847</v>
      </c>
      <c r="C87" s="45">
        <f t="shared" si="18"/>
        <v>0.7958369046088835</v>
      </c>
      <c r="D87" s="45">
        <f t="shared" si="19"/>
        <v>0.6055110414043255</v>
      </c>
      <c r="E87" s="45">
        <f t="shared" si="20"/>
        <v>203</v>
      </c>
      <c r="F87" s="45">
        <f t="shared" si="21"/>
        <v>155</v>
      </c>
      <c r="G87" s="47">
        <f t="shared" si="22"/>
        <v>1</v>
      </c>
      <c r="H87" s="47">
        <f t="shared" si="23"/>
        <v>1</v>
      </c>
      <c r="I87" s="48">
        <f t="shared" si="24"/>
        <v>3.96484375</v>
      </c>
      <c r="J87" s="48">
        <f t="shared" si="25"/>
        <v>3.02734375</v>
      </c>
      <c r="K87" s="49">
        <f t="shared" si="26"/>
        <v>1.626602564102564</v>
      </c>
      <c r="L87" s="49">
        <f t="shared" si="27"/>
        <v>1.2419871794871795</v>
      </c>
      <c r="M87" s="50">
        <f t="shared" si="30"/>
        <v>1.2199519230769231</v>
      </c>
      <c r="N87" s="50">
        <f t="shared" si="31"/>
        <v>1.626602564102564</v>
      </c>
      <c r="O87" s="50">
        <f t="shared" si="32"/>
        <v>1.626602564102564</v>
      </c>
      <c r="P87" s="50">
        <f t="shared" si="33"/>
        <v>0.06134466562392456</v>
      </c>
      <c r="Q87" s="46">
        <f t="shared" si="28"/>
        <v>1.391536209101317</v>
      </c>
    </row>
    <row r="88" spans="1:17" ht="12.75">
      <c r="A88" s="44">
        <f t="shared" si="29"/>
        <v>53.4375</v>
      </c>
      <c r="B88" s="45">
        <f t="shared" si="17"/>
        <v>0.9326603190344698</v>
      </c>
      <c r="C88" s="45">
        <f t="shared" si="18"/>
        <v>0.8032075314806448</v>
      </c>
      <c r="D88" s="45">
        <f t="shared" si="19"/>
        <v>0.5956993044924335</v>
      </c>
      <c r="E88" s="45">
        <f t="shared" si="20"/>
        <v>205</v>
      </c>
      <c r="F88" s="45">
        <f t="shared" si="21"/>
        <v>152</v>
      </c>
      <c r="G88" s="47">
        <f t="shared" si="22"/>
        <v>1</v>
      </c>
      <c r="H88" s="47">
        <f t="shared" si="23"/>
        <v>1</v>
      </c>
      <c r="I88" s="48">
        <f t="shared" si="24"/>
        <v>4.00390625</v>
      </c>
      <c r="J88" s="48">
        <f t="shared" si="25"/>
        <v>2.96875</v>
      </c>
      <c r="K88" s="49">
        <f t="shared" si="26"/>
        <v>1.642628205128205</v>
      </c>
      <c r="L88" s="49">
        <f t="shared" si="27"/>
        <v>1.217948717948718</v>
      </c>
      <c r="M88" s="50">
        <f t="shared" si="30"/>
        <v>1.2319711538461537</v>
      </c>
      <c r="N88" s="50">
        <f t="shared" si="31"/>
        <v>1.642628205128205</v>
      </c>
      <c r="O88" s="50">
        <f t="shared" si="32"/>
        <v>1.642628205128205</v>
      </c>
      <c r="P88" s="50">
        <f t="shared" si="33"/>
        <v>0.061150229282802775</v>
      </c>
      <c r="Q88" s="46">
        <f t="shared" si="28"/>
        <v>1.3890053889370837</v>
      </c>
    </row>
    <row r="89" spans="1:17" ht="12.75">
      <c r="A89" s="44">
        <f t="shared" si="29"/>
        <v>54.140625</v>
      </c>
      <c r="B89" s="45">
        <f t="shared" si="17"/>
        <v>0.944932165337555</v>
      </c>
      <c r="C89" s="45">
        <f t="shared" si="18"/>
        <v>0.8104571982525948</v>
      </c>
      <c r="D89" s="45">
        <f t="shared" si="19"/>
        <v>0.5857978574564389</v>
      </c>
      <c r="E89" s="45">
        <f t="shared" si="20"/>
        <v>207</v>
      </c>
      <c r="F89" s="45">
        <f t="shared" si="21"/>
        <v>149</v>
      </c>
      <c r="G89" s="47">
        <f t="shared" si="22"/>
        <v>1</v>
      </c>
      <c r="H89" s="47">
        <f t="shared" si="23"/>
        <v>1</v>
      </c>
      <c r="I89" s="48">
        <f t="shared" si="24"/>
        <v>4.04296875</v>
      </c>
      <c r="J89" s="48">
        <f t="shared" si="25"/>
        <v>2.91015625</v>
      </c>
      <c r="K89" s="49">
        <f t="shared" si="26"/>
        <v>1.6586538461538463</v>
      </c>
      <c r="L89" s="49">
        <f t="shared" si="27"/>
        <v>1.1939102564102564</v>
      </c>
      <c r="M89" s="50">
        <f t="shared" si="30"/>
        <v>1.2439903846153846</v>
      </c>
      <c r="N89" s="50">
        <f t="shared" si="31"/>
        <v>1.6586538461538463</v>
      </c>
      <c r="O89" s="50">
        <f t="shared" si="32"/>
        <v>1.6586538461538463</v>
      </c>
      <c r="P89" s="50">
        <f t="shared" si="33"/>
        <v>0.06095579294168098</v>
      </c>
      <c r="Q89" s="46">
        <f t="shared" si="28"/>
        <v>1.3862653896704402</v>
      </c>
    </row>
    <row r="90" spans="1:17" ht="12.75">
      <c r="A90" s="44">
        <f t="shared" si="29"/>
        <v>54.84375</v>
      </c>
      <c r="B90" s="45">
        <f t="shared" si="17"/>
        <v>0.9572040116406401</v>
      </c>
      <c r="C90" s="45">
        <f t="shared" si="18"/>
        <v>0.8175848131515837</v>
      </c>
      <c r="D90" s="45">
        <f t="shared" si="19"/>
        <v>0.5758081914178453</v>
      </c>
      <c r="E90" s="45">
        <f t="shared" si="20"/>
        <v>209</v>
      </c>
      <c r="F90" s="45">
        <f t="shared" si="21"/>
        <v>147</v>
      </c>
      <c r="G90" s="47">
        <f t="shared" si="22"/>
        <v>1</v>
      </c>
      <c r="H90" s="47">
        <f t="shared" si="23"/>
        <v>1</v>
      </c>
      <c r="I90" s="48">
        <f t="shared" si="24"/>
        <v>4.08203125</v>
      </c>
      <c r="J90" s="48">
        <f t="shared" si="25"/>
        <v>2.87109375</v>
      </c>
      <c r="K90" s="49">
        <f t="shared" si="26"/>
        <v>1.6746794871794872</v>
      </c>
      <c r="L90" s="49">
        <f t="shared" si="27"/>
        <v>1.1778846153846154</v>
      </c>
      <c r="M90" s="50">
        <f t="shared" si="30"/>
        <v>1.2560096153846154</v>
      </c>
      <c r="N90" s="50">
        <f t="shared" si="31"/>
        <v>1.6746794871794872</v>
      </c>
      <c r="O90" s="50">
        <f t="shared" si="32"/>
        <v>1.6746794871794872</v>
      </c>
      <c r="P90" s="50">
        <f t="shared" si="33"/>
        <v>0.060761356600559195</v>
      </c>
      <c r="Q90" s="46">
        <f t="shared" si="28"/>
        <v>1.383316623935197</v>
      </c>
    </row>
    <row r="91" spans="1:17" ht="12.75">
      <c r="A91" s="44">
        <f t="shared" si="29"/>
        <v>55.546875</v>
      </c>
      <c r="B91" s="45">
        <f t="shared" si="17"/>
        <v>0.9694758579437253</v>
      </c>
      <c r="C91" s="45">
        <f t="shared" si="18"/>
        <v>0.8245893027850253</v>
      </c>
      <c r="D91" s="45">
        <f t="shared" si="19"/>
        <v>0.5657318107836132</v>
      </c>
      <c r="E91" s="45">
        <f t="shared" si="20"/>
        <v>211</v>
      </c>
      <c r="F91" s="45">
        <f t="shared" si="21"/>
        <v>144</v>
      </c>
      <c r="G91" s="47">
        <f t="shared" si="22"/>
        <v>1</v>
      </c>
      <c r="H91" s="47">
        <f t="shared" si="23"/>
        <v>1</v>
      </c>
      <c r="I91" s="48">
        <f t="shared" si="24"/>
        <v>4.12109375</v>
      </c>
      <c r="J91" s="48">
        <f t="shared" si="25"/>
        <v>2.8125</v>
      </c>
      <c r="K91" s="49">
        <f t="shared" si="26"/>
        <v>1.6907051282051282</v>
      </c>
      <c r="L91" s="49">
        <f t="shared" si="27"/>
        <v>1.153846153846154</v>
      </c>
      <c r="M91" s="50">
        <f t="shared" si="30"/>
        <v>1.2680288461538463</v>
      </c>
      <c r="N91" s="50">
        <f t="shared" si="31"/>
        <v>1.6907051282051282</v>
      </c>
      <c r="O91" s="50">
        <f t="shared" si="32"/>
        <v>1.6907051282051282</v>
      </c>
      <c r="P91" s="50">
        <f t="shared" si="33"/>
        <v>0.0605669202594374</v>
      </c>
      <c r="Q91" s="46">
        <f t="shared" si="28"/>
        <v>1.3801595358046277</v>
      </c>
    </row>
    <row r="92" spans="1:17" ht="12.75">
      <c r="A92" s="44">
        <f t="shared" si="29"/>
        <v>56.25</v>
      </c>
      <c r="B92" s="45">
        <f t="shared" si="17"/>
        <v>0.9817477042468103</v>
      </c>
      <c r="C92" s="45">
        <f t="shared" si="18"/>
        <v>0.8314696123025452</v>
      </c>
      <c r="D92" s="45">
        <f t="shared" si="19"/>
        <v>0.5555702330196023</v>
      </c>
      <c r="E92" s="45">
        <f t="shared" si="20"/>
        <v>212</v>
      </c>
      <c r="F92" s="45">
        <f t="shared" si="21"/>
        <v>142</v>
      </c>
      <c r="G92" s="47">
        <f t="shared" si="22"/>
        <v>1</v>
      </c>
      <c r="H92" s="47">
        <f t="shared" si="23"/>
        <v>1</v>
      </c>
      <c r="I92" s="48">
        <f t="shared" si="24"/>
        <v>4.140625</v>
      </c>
      <c r="J92" s="48">
        <f t="shared" si="25"/>
        <v>2.7734375</v>
      </c>
      <c r="K92" s="49">
        <f t="shared" si="26"/>
        <v>1.698717948717949</v>
      </c>
      <c r="L92" s="49">
        <f t="shared" si="27"/>
        <v>1.1378205128205128</v>
      </c>
      <c r="M92" s="50">
        <f t="shared" si="30"/>
        <v>1.2740384615384617</v>
      </c>
      <c r="N92" s="50">
        <f t="shared" si="31"/>
        <v>1.698717948717949</v>
      </c>
      <c r="O92" s="50">
        <f t="shared" si="32"/>
        <v>1.698717948717949</v>
      </c>
      <c r="P92" s="50">
        <f t="shared" si="33"/>
        <v>0.06037248391831561</v>
      </c>
      <c r="Q92" s="46">
        <f t="shared" si="28"/>
        <v>1.3767946007245917</v>
      </c>
    </row>
    <row r="93" spans="1:17" ht="12.75">
      <c r="A93" s="44">
        <f t="shared" si="29"/>
        <v>56.953125</v>
      </c>
      <c r="B93" s="45">
        <f t="shared" si="17"/>
        <v>0.9940195505498954</v>
      </c>
      <c r="C93" s="45">
        <f t="shared" si="18"/>
        <v>0.838224705554838</v>
      </c>
      <c r="D93" s="45">
        <f t="shared" si="19"/>
        <v>0.5453249884220465</v>
      </c>
      <c r="E93" s="45">
        <f t="shared" si="20"/>
        <v>214</v>
      </c>
      <c r="F93" s="45">
        <f t="shared" si="21"/>
        <v>139</v>
      </c>
      <c r="G93" s="47">
        <f t="shared" si="22"/>
        <v>1</v>
      </c>
      <c r="H93" s="47">
        <f t="shared" si="23"/>
        <v>1</v>
      </c>
      <c r="I93" s="48">
        <f t="shared" si="24"/>
        <v>4.1796875</v>
      </c>
      <c r="J93" s="48">
        <f t="shared" si="25"/>
        <v>2.71484375</v>
      </c>
      <c r="K93" s="49">
        <f t="shared" si="26"/>
        <v>1.7147435897435899</v>
      </c>
      <c r="L93" s="49">
        <f t="shared" si="27"/>
        <v>1.1137820512820513</v>
      </c>
      <c r="M93" s="50">
        <f t="shared" si="30"/>
        <v>1.2860576923076925</v>
      </c>
      <c r="N93" s="50">
        <f t="shared" si="31"/>
        <v>1.7147435897435899</v>
      </c>
      <c r="O93" s="50">
        <f t="shared" si="32"/>
        <v>1.7147435897435899</v>
      </c>
      <c r="P93" s="50">
        <f t="shared" si="33"/>
        <v>0.060275265747754714</v>
      </c>
      <c r="Q93" s="46">
        <f t="shared" si="28"/>
        <v>1.3732223254419353</v>
      </c>
    </row>
    <row r="94" spans="1:17" ht="12.75">
      <c r="A94" s="44">
        <f t="shared" si="29"/>
        <v>57.65625</v>
      </c>
      <c r="B94" s="45">
        <f t="shared" si="17"/>
        <v>1.0062913968529805</v>
      </c>
      <c r="C94" s="45">
        <f t="shared" si="18"/>
        <v>0.844853565249707</v>
      </c>
      <c r="D94" s="45">
        <f t="shared" si="19"/>
        <v>0.5349976198870973</v>
      </c>
      <c r="E94" s="45">
        <f t="shared" si="20"/>
        <v>216</v>
      </c>
      <c r="F94" s="45">
        <f t="shared" si="21"/>
        <v>136</v>
      </c>
      <c r="G94" s="47">
        <f t="shared" si="22"/>
        <v>1</v>
      </c>
      <c r="H94" s="47">
        <f t="shared" si="23"/>
        <v>1</v>
      </c>
      <c r="I94" s="48">
        <f t="shared" si="24"/>
        <v>4.21875</v>
      </c>
      <c r="J94" s="48">
        <f t="shared" si="25"/>
        <v>2.65625</v>
      </c>
      <c r="K94" s="49">
        <f t="shared" si="26"/>
        <v>1.7307692307692308</v>
      </c>
      <c r="L94" s="49">
        <f t="shared" si="27"/>
        <v>1.0897435897435896</v>
      </c>
      <c r="M94" s="50">
        <f t="shared" si="30"/>
        <v>1.2980769230769231</v>
      </c>
      <c r="N94" s="50">
        <f t="shared" si="31"/>
        <v>1.7307692307692308</v>
      </c>
      <c r="O94" s="50">
        <f t="shared" si="32"/>
        <v>1.7307692307692308</v>
      </c>
      <c r="P94" s="50">
        <f t="shared" si="33"/>
        <v>0.060080829406632924</v>
      </c>
      <c r="Q94" s="46">
        <f t="shared" si="28"/>
        <v>1.3694432479281757</v>
      </c>
    </row>
    <row r="95" spans="1:17" ht="12.75">
      <c r="A95" s="44">
        <f t="shared" si="29"/>
        <v>58.359375</v>
      </c>
      <c r="B95" s="45">
        <f t="shared" si="17"/>
        <v>1.0185632431560658</v>
      </c>
      <c r="C95" s="45">
        <f t="shared" si="18"/>
        <v>0.8513551931052652</v>
      </c>
      <c r="D95" s="45">
        <f t="shared" si="19"/>
        <v>0.5245896826784688</v>
      </c>
      <c r="E95" s="45">
        <f t="shared" si="20"/>
        <v>217</v>
      </c>
      <c r="F95" s="45">
        <f t="shared" si="21"/>
        <v>134</v>
      </c>
      <c r="G95" s="47">
        <f t="shared" si="22"/>
        <v>1</v>
      </c>
      <c r="H95" s="47">
        <f t="shared" si="23"/>
        <v>1</v>
      </c>
      <c r="I95" s="48">
        <f t="shared" si="24"/>
        <v>4.23828125</v>
      </c>
      <c r="J95" s="48">
        <f t="shared" si="25"/>
        <v>2.6171875</v>
      </c>
      <c r="K95" s="49">
        <f t="shared" si="26"/>
        <v>1.7387820512820513</v>
      </c>
      <c r="L95" s="49">
        <f t="shared" si="27"/>
        <v>1.0737179487179487</v>
      </c>
      <c r="M95" s="50">
        <f t="shared" si="30"/>
        <v>1.3040865384615385</v>
      </c>
      <c r="N95" s="50">
        <f t="shared" si="31"/>
        <v>1.7387820512820513</v>
      </c>
      <c r="O95" s="50">
        <f t="shared" si="32"/>
        <v>1.7387820512820513</v>
      </c>
      <c r="P95" s="50">
        <f t="shared" si="33"/>
        <v>0.05988639306551114</v>
      </c>
      <c r="Q95" s="46">
        <f t="shared" si="28"/>
        <v>1.365457937298487</v>
      </c>
    </row>
    <row r="96" spans="1:17" ht="12.75">
      <c r="A96" s="44">
        <f t="shared" si="29"/>
        <v>59.0625</v>
      </c>
      <c r="B96" s="45">
        <f t="shared" si="17"/>
        <v>1.030835089459151</v>
      </c>
      <c r="C96" s="45">
        <f t="shared" si="18"/>
        <v>0.8577286100002721</v>
      </c>
      <c r="D96" s="45">
        <f t="shared" si="19"/>
        <v>0.5141027441932217</v>
      </c>
      <c r="E96" s="45">
        <f t="shared" si="20"/>
        <v>219</v>
      </c>
      <c r="F96" s="45">
        <f t="shared" si="21"/>
        <v>131</v>
      </c>
      <c r="G96" s="47">
        <f t="shared" si="22"/>
        <v>1</v>
      </c>
      <c r="H96" s="47">
        <f t="shared" si="23"/>
        <v>1</v>
      </c>
      <c r="I96" s="48">
        <f t="shared" si="24"/>
        <v>4.27734375</v>
      </c>
      <c r="J96" s="48">
        <f t="shared" si="25"/>
        <v>2.55859375</v>
      </c>
      <c r="K96" s="49">
        <f t="shared" si="26"/>
        <v>1.7548076923076923</v>
      </c>
      <c r="L96" s="49">
        <f t="shared" si="27"/>
        <v>1.0496794871794872</v>
      </c>
      <c r="M96" s="50">
        <f t="shared" si="30"/>
        <v>1.3161057692307692</v>
      </c>
      <c r="N96" s="50">
        <f t="shared" si="31"/>
        <v>1.7548076923076923</v>
      </c>
      <c r="O96" s="50">
        <f t="shared" si="32"/>
        <v>1.7548076923076923</v>
      </c>
      <c r="P96" s="50">
        <f t="shared" si="33"/>
        <v>0.059789174894950246</v>
      </c>
      <c r="Q96" s="46">
        <f t="shared" si="28"/>
        <v>1.3612669937259896</v>
      </c>
    </row>
    <row r="97" spans="1:17" ht="12.75">
      <c r="A97" s="44">
        <f t="shared" si="29"/>
        <v>59.765625</v>
      </c>
      <c r="B97" s="45">
        <f t="shared" si="17"/>
        <v>1.043106935762236</v>
      </c>
      <c r="C97" s="45">
        <f t="shared" si="18"/>
        <v>0.8639728561215867</v>
      </c>
      <c r="D97" s="45">
        <f t="shared" si="19"/>
        <v>0.5035383837257176</v>
      </c>
      <c r="E97" s="45">
        <f t="shared" si="20"/>
        <v>221</v>
      </c>
      <c r="F97" s="45">
        <f t="shared" si="21"/>
        <v>128</v>
      </c>
      <c r="G97" s="47">
        <f t="shared" si="22"/>
        <v>1</v>
      </c>
      <c r="H97" s="47">
        <f t="shared" si="23"/>
        <v>1</v>
      </c>
      <c r="I97" s="48">
        <f t="shared" si="24"/>
        <v>4.31640625</v>
      </c>
      <c r="J97" s="48">
        <f t="shared" si="25"/>
        <v>2.5</v>
      </c>
      <c r="K97" s="49">
        <f t="shared" si="26"/>
        <v>1.7708333333333333</v>
      </c>
      <c r="L97" s="49">
        <f t="shared" si="27"/>
        <v>1.0256410256410255</v>
      </c>
      <c r="M97" s="50">
        <f t="shared" si="30"/>
        <v>1.328125</v>
      </c>
      <c r="N97" s="50">
        <f t="shared" si="31"/>
        <v>1.7708333333333333</v>
      </c>
      <c r="O97" s="50">
        <f t="shared" si="32"/>
        <v>1.7708333333333333</v>
      </c>
      <c r="P97" s="50">
        <f t="shared" si="33"/>
        <v>0.05959473855382845</v>
      </c>
      <c r="Q97" s="46">
        <f t="shared" si="28"/>
        <v>1.3568710483513708</v>
      </c>
    </row>
    <row r="98" spans="1:17" ht="12.75">
      <c r="A98" s="44">
        <f t="shared" si="29"/>
        <v>60.46875</v>
      </c>
      <c r="B98" s="45">
        <f t="shared" si="17"/>
        <v>1.055378782065321</v>
      </c>
      <c r="C98" s="45">
        <f t="shared" si="18"/>
        <v>0.8700869911087113</v>
      </c>
      <c r="D98" s="45">
        <f t="shared" si="19"/>
        <v>0.4928981922297841</v>
      </c>
      <c r="E98" s="45">
        <f t="shared" si="20"/>
        <v>222</v>
      </c>
      <c r="F98" s="45">
        <f t="shared" si="21"/>
        <v>126</v>
      </c>
      <c r="G98" s="47">
        <f t="shared" si="22"/>
        <v>1</v>
      </c>
      <c r="H98" s="47">
        <f t="shared" si="23"/>
        <v>1</v>
      </c>
      <c r="I98" s="48">
        <f t="shared" si="24"/>
        <v>4.3359375</v>
      </c>
      <c r="J98" s="48">
        <f t="shared" si="25"/>
        <v>2.4609375</v>
      </c>
      <c r="K98" s="49">
        <f t="shared" si="26"/>
        <v>1.778846153846154</v>
      </c>
      <c r="L98" s="49">
        <f t="shared" si="27"/>
        <v>1.0096153846153846</v>
      </c>
      <c r="M98" s="50">
        <f t="shared" si="30"/>
        <v>1.3341346153846154</v>
      </c>
      <c r="N98" s="50">
        <f t="shared" si="31"/>
        <v>1.778846153846154</v>
      </c>
      <c r="O98" s="50">
        <f t="shared" si="32"/>
        <v>1.778846153846154</v>
      </c>
      <c r="P98" s="50">
        <f t="shared" si="33"/>
        <v>0.05940030221270667</v>
      </c>
      <c r="Q98" s="46">
        <f t="shared" si="28"/>
        <v>1.3522707631878341</v>
      </c>
    </row>
    <row r="99" spans="1:17" ht="12.75">
      <c r="A99" s="44">
        <f t="shared" si="29"/>
        <v>61.171875</v>
      </c>
      <c r="B99" s="45">
        <f t="shared" si="17"/>
        <v>1.0676506283684062</v>
      </c>
      <c r="C99" s="45">
        <f t="shared" si="18"/>
        <v>0.8760700941954066</v>
      </c>
      <c r="D99" s="45">
        <f t="shared" si="19"/>
        <v>0.48218377207912283</v>
      </c>
      <c r="E99" s="45">
        <f t="shared" si="20"/>
        <v>224</v>
      </c>
      <c r="F99" s="45">
        <f t="shared" si="21"/>
        <v>123</v>
      </c>
      <c r="G99" s="47">
        <f t="shared" si="22"/>
        <v>1</v>
      </c>
      <c r="H99" s="47">
        <f t="shared" si="23"/>
        <v>1</v>
      </c>
      <c r="I99" s="48">
        <f t="shared" si="24"/>
        <v>4.375</v>
      </c>
      <c r="J99" s="48">
        <f t="shared" si="25"/>
        <v>2.40234375</v>
      </c>
      <c r="K99" s="49">
        <f t="shared" si="26"/>
        <v>1.794871794871795</v>
      </c>
      <c r="L99" s="49">
        <f t="shared" si="27"/>
        <v>0.985576923076923</v>
      </c>
      <c r="M99" s="50">
        <f t="shared" si="30"/>
        <v>1.3461538461538463</v>
      </c>
      <c r="N99" s="50">
        <f t="shared" si="31"/>
        <v>1.794871794871795</v>
      </c>
      <c r="O99" s="50">
        <f t="shared" si="32"/>
        <v>1.794871794871795</v>
      </c>
      <c r="P99" s="50">
        <f t="shared" si="33"/>
        <v>0.059303084042145765</v>
      </c>
      <c r="Q99" s="46">
        <f t="shared" si="28"/>
        <v>1.3474668310214044</v>
      </c>
    </row>
    <row r="100" spans="1:17" ht="12.75">
      <c r="A100" s="44">
        <f t="shared" si="29"/>
        <v>61.875</v>
      </c>
      <c r="B100" s="45">
        <f t="shared" si="17"/>
        <v>1.0799224746714913</v>
      </c>
      <c r="C100" s="45">
        <f t="shared" si="18"/>
        <v>0.8819212643483549</v>
      </c>
      <c r="D100" s="45">
        <f t="shared" si="19"/>
        <v>0.4713967368259978</v>
      </c>
      <c r="E100" s="45">
        <f t="shared" si="20"/>
        <v>225</v>
      </c>
      <c r="F100" s="45">
        <f t="shared" si="21"/>
        <v>120</v>
      </c>
      <c r="G100" s="47">
        <f t="shared" si="22"/>
        <v>1</v>
      </c>
      <c r="H100" s="47">
        <f t="shared" si="23"/>
        <v>1</v>
      </c>
      <c r="I100" s="48">
        <f t="shared" si="24"/>
        <v>4.39453125</v>
      </c>
      <c r="J100" s="48">
        <f t="shared" si="25"/>
        <v>2.34375</v>
      </c>
      <c r="K100" s="49">
        <f t="shared" si="26"/>
        <v>1.8028846153846154</v>
      </c>
      <c r="L100" s="49">
        <f t="shared" si="27"/>
        <v>0.9615384615384616</v>
      </c>
      <c r="M100" s="50">
        <f t="shared" si="30"/>
        <v>1.3521634615384617</v>
      </c>
      <c r="N100" s="50">
        <f t="shared" si="31"/>
        <v>1.8028846153846154</v>
      </c>
      <c r="O100" s="50">
        <f t="shared" si="32"/>
        <v>1.8028846153846154</v>
      </c>
      <c r="P100" s="50">
        <f t="shared" si="33"/>
        <v>0.05910864770102398</v>
      </c>
      <c r="Q100" s="46">
        <f t="shared" si="28"/>
        <v>1.3424599753065949</v>
      </c>
    </row>
    <row r="101" spans="1:17" ht="12.75">
      <c r="A101" s="44">
        <f t="shared" si="29"/>
        <v>62.578125</v>
      </c>
      <c r="B101" s="45">
        <f t="shared" si="17"/>
        <v>1.0921943209745766</v>
      </c>
      <c r="C101" s="45">
        <f t="shared" si="18"/>
        <v>0.8876396204028539</v>
      </c>
      <c r="D101" s="45">
        <f t="shared" si="19"/>
        <v>0.46053871095824</v>
      </c>
      <c r="E101" s="45">
        <f t="shared" si="20"/>
        <v>227</v>
      </c>
      <c r="F101" s="45">
        <f t="shared" si="21"/>
        <v>117</v>
      </c>
      <c r="G101" s="47">
        <f t="shared" si="22"/>
        <v>1</v>
      </c>
      <c r="H101" s="47">
        <f t="shared" si="23"/>
        <v>1</v>
      </c>
      <c r="I101" s="48">
        <f t="shared" si="24"/>
        <v>4.43359375</v>
      </c>
      <c r="J101" s="48">
        <f t="shared" si="25"/>
        <v>2.28515625</v>
      </c>
      <c r="K101" s="49">
        <f t="shared" si="26"/>
        <v>1.8189102564102564</v>
      </c>
      <c r="L101" s="49">
        <f t="shared" si="27"/>
        <v>0.9375</v>
      </c>
      <c r="M101" s="50">
        <f t="shared" si="30"/>
        <v>1.3641826923076923</v>
      </c>
      <c r="N101" s="50">
        <f t="shared" si="31"/>
        <v>1.8189102564102564</v>
      </c>
      <c r="O101" s="50">
        <f t="shared" si="32"/>
        <v>1.8189102564102564</v>
      </c>
      <c r="P101" s="50">
        <f t="shared" si="33"/>
        <v>0.05901142953046308</v>
      </c>
      <c r="Q101" s="46">
        <f t="shared" si="28"/>
        <v>1.3372509500574605</v>
      </c>
    </row>
    <row r="102" spans="1:17" ht="12.75">
      <c r="A102" s="44">
        <f t="shared" si="29"/>
        <v>63.28125</v>
      </c>
      <c r="B102" s="45">
        <f t="shared" si="17"/>
        <v>1.1044661672776617</v>
      </c>
      <c r="C102" s="45">
        <f t="shared" si="18"/>
        <v>0.8932243011955153</v>
      </c>
      <c r="D102" s="45">
        <f t="shared" si="19"/>
        <v>0.4496113296546066</v>
      </c>
      <c r="E102" s="45">
        <f t="shared" si="20"/>
        <v>228</v>
      </c>
      <c r="F102" s="45">
        <f t="shared" si="21"/>
        <v>115</v>
      </c>
      <c r="G102" s="47">
        <f t="shared" si="22"/>
        <v>1</v>
      </c>
      <c r="H102" s="47">
        <f t="shared" si="23"/>
        <v>1</v>
      </c>
      <c r="I102" s="48">
        <f t="shared" si="24"/>
        <v>4.453125</v>
      </c>
      <c r="J102" s="48">
        <f t="shared" si="25"/>
        <v>2.24609375</v>
      </c>
      <c r="K102" s="49">
        <f t="shared" si="26"/>
        <v>1.8269230769230769</v>
      </c>
      <c r="L102" s="49">
        <f t="shared" si="27"/>
        <v>0.9214743589743589</v>
      </c>
      <c r="M102" s="50">
        <f t="shared" si="30"/>
        <v>1.3701923076923077</v>
      </c>
      <c r="N102" s="50">
        <f t="shared" si="31"/>
        <v>1.8269230769230769</v>
      </c>
      <c r="O102" s="50">
        <f t="shared" si="32"/>
        <v>1.8269230769230769</v>
      </c>
      <c r="P102" s="50">
        <f t="shared" si="33"/>
        <v>0.0588169931893413</v>
      </c>
      <c r="Q102" s="46">
        <f t="shared" si="28"/>
        <v>1.331840539734043</v>
      </c>
    </row>
    <row r="103" spans="1:17" ht="12.75">
      <c r="A103" s="44">
        <f t="shared" si="29"/>
        <v>63.984375</v>
      </c>
      <c r="B103" s="45">
        <f t="shared" si="17"/>
        <v>1.1167380135807468</v>
      </c>
      <c r="C103" s="45">
        <f t="shared" si="18"/>
        <v>0.8986744656939538</v>
      </c>
      <c r="D103" s="45">
        <f t="shared" si="19"/>
        <v>0.4386162385385277</v>
      </c>
      <c r="E103" s="45">
        <f t="shared" si="20"/>
        <v>230</v>
      </c>
      <c r="F103" s="45">
        <f t="shared" si="21"/>
        <v>112</v>
      </c>
      <c r="G103" s="47">
        <f t="shared" si="22"/>
        <v>1</v>
      </c>
      <c r="H103" s="47">
        <f t="shared" si="23"/>
        <v>1</v>
      </c>
      <c r="I103" s="48">
        <f t="shared" si="24"/>
        <v>4.4921875</v>
      </c>
      <c r="J103" s="48">
        <f t="shared" si="25"/>
        <v>2.1875</v>
      </c>
      <c r="K103" s="49">
        <f t="shared" si="26"/>
        <v>1.8429487179487178</v>
      </c>
      <c r="L103" s="49">
        <f t="shared" si="27"/>
        <v>0.8974358974358975</v>
      </c>
      <c r="M103" s="50">
        <f t="shared" si="30"/>
        <v>1.3822115384615383</v>
      </c>
      <c r="N103" s="50">
        <f t="shared" si="31"/>
        <v>1.8429487179487178</v>
      </c>
      <c r="O103" s="50">
        <f t="shared" si="32"/>
        <v>1.8429487179487178</v>
      </c>
      <c r="P103" s="50">
        <f t="shared" si="33"/>
        <v>0.05871977501878041</v>
      </c>
      <c r="Q103" s="46">
        <f t="shared" si="28"/>
        <v>1.326229559124236</v>
      </c>
    </row>
    <row r="104" spans="1:17" ht="12.75">
      <c r="A104" s="44">
        <f t="shared" si="29"/>
        <v>64.6875</v>
      </c>
      <c r="B104" s="45">
        <f t="shared" si="17"/>
        <v>1.1290098598838318</v>
      </c>
      <c r="C104" s="45">
        <f t="shared" si="18"/>
        <v>0.9039892931234433</v>
      </c>
      <c r="D104" s="45">
        <f t="shared" si="19"/>
        <v>0.4275550934302822</v>
      </c>
      <c r="E104" s="45">
        <f t="shared" si="20"/>
        <v>231</v>
      </c>
      <c r="F104" s="45">
        <f t="shared" si="21"/>
        <v>109</v>
      </c>
      <c r="G104" s="47">
        <f t="shared" si="22"/>
        <v>1</v>
      </c>
      <c r="H104" s="47">
        <f t="shared" si="23"/>
        <v>1</v>
      </c>
      <c r="I104" s="48">
        <f t="shared" si="24"/>
        <v>4.51171875</v>
      </c>
      <c r="J104" s="48">
        <f t="shared" si="25"/>
        <v>2.12890625</v>
      </c>
      <c r="K104" s="49">
        <f t="shared" si="26"/>
        <v>1.8509615384615385</v>
      </c>
      <c r="L104" s="49">
        <f t="shared" si="27"/>
        <v>0.8733974358974359</v>
      </c>
      <c r="M104" s="50">
        <f t="shared" si="30"/>
        <v>1.388221153846154</v>
      </c>
      <c r="N104" s="50">
        <f t="shared" si="31"/>
        <v>1.8509615384615385</v>
      </c>
      <c r="O104" s="50">
        <f t="shared" si="32"/>
        <v>1.8509615384615385</v>
      </c>
      <c r="P104" s="50">
        <f t="shared" si="33"/>
        <v>0.05852533867765861</v>
      </c>
      <c r="Q104" s="46">
        <f t="shared" si="28"/>
        <v>1.3204188532210805</v>
      </c>
    </row>
    <row r="105" spans="1:17" ht="12.75">
      <c r="A105" s="44">
        <f t="shared" si="29"/>
        <v>65.390625</v>
      </c>
      <c r="B105" s="45">
        <f t="shared" si="17"/>
        <v>1.141281706186917</v>
      </c>
      <c r="C105" s="45">
        <f t="shared" si="18"/>
        <v>0.9091679830905223</v>
      </c>
      <c r="D105" s="45">
        <f t="shared" si="19"/>
        <v>0.4164295600976373</v>
      </c>
      <c r="E105" s="45">
        <f t="shared" si="20"/>
        <v>232</v>
      </c>
      <c r="F105" s="45">
        <f t="shared" si="21"/>
        <v>106</v>
      </c>
      <c r="G105" s="47">
        <f t="shared" si="22"/>
        <v>1</v>
      </c>
      <c r="H105" s="47">
        <f t="shared" si="23"/>
        <v>1</v>
      </c>
      <c r="I105" s="48">
        <f t="shared" si="24"/>
        <v>4.53125</v>
      </c>
      <c r="J105" s="48">
        <f t="shared" si="25"/>
        <v>2.0703125</v>
      </c>
      <c r="K105" s="49">
        <f t="shared" si="26"/>
        <v>1.8589743589743588</v>
      </c>
      <c r="L105" s="49">
        <f t="shared" si="27"/>
        <v>0.8493589743589745</v>
      </c>
      <c r="M105" s="50">
        <f t="shared" si="30"/>
        <v>1.3942307692307692</v>
      </c>
      <c r="N105" s="50">
        <f t="shared" si="31"/>
        <v>1.8589743589743588</v>
      </c>
      <c r="O105" s="50">
        <f t="shared" si="32"/>
        <v>1.8589743589743588</v>
      </c>
      <c r="P105" s="50">
        <f t="shared" si="33"/>
        <v>0.05842812050709772</v>
      </c>
      <c r="Q105" s="46">
        <f t="shared" si="28"/>
        <v>1.3144092970955121</v>
      </c>
    </row>
    <row r="106" spans="1:17" ht="12.75">
      <c r="A106" s="44">
        <f t="shared" si="29"/>
        <v>66.09375</v>
      </c>
      <c r="B106" s="45">
        <f t="shared" si="17"/>
        <v>1.1535535524900022</v>
      </c>
      <c r="C106" s="45">
        <f t="shared" si="18"/>
        <v>0.9142097557035307</v>
      </c>
      <c r="D106" s="45">
        <f t="shared" si="19"/>
        <v>0.40524131400498986</v>
      </c>
      <c r="E106" s="45">
        <f t="shared" si="20"/>
        <v>234</v>
      </c>
      <c r="F106" s="45">
        <f t="shared" si="21"/>
        <v>103</v>
      </c>
      <c r="G106" s="47">
        <f t="shared" si="22"/>
        <v>1</v>
      </c>
      <c r="H106" s="47">
        <f t="shared" si="23"/>
        <v>1</v>
      </c>
      <c r="I106" s="48">
        <f t="shared" si="24"/>
        <v>4.5703125</v>
      </c>
      <c r="J106" s="48">
        <f t="shared" si="25"/>
        <v>2.01171875</v>
      </c>
      <c r="K106" s="49">
        <f t="shared" si="26"/>
        <v>1.875</v>
      </c>
      <c r="L106" s="49">
        <f t="shared" si="27"/>
        <v>0.8253205128205128</v>
      </c>
      <c r="M106" s="50">
        <f t="shared" si="30"/>
        <v>1.40625</v>
      </c>
      <c r="N106" s="50">
        <f t="shared" si="31"/>
        <v>1.875</v>
      </c>
      <c r="O106" s="50">
        <f t="shared" si="32"/>
        <v>1.875</v>
      </c>
      <c r="P106" s="50">
        <f t="shared" si="33"/>
        <v>0.05833090233653683</v>
      </c>
      <c r="Q106" s="46">
        <f t="shared" si="28"/>
        <v>1.3082017957645788</v>
      </c>
    </row>
    <row r="107" spans="1:17" ht="12.75">
      <c r="A107" s="44">
        <f t="shared" si="29"/>
        <v>66.796875</v>
      </c>
      <c r="B107" s="45">
        <f t="shared" si="17"/>
        <v>1.1658253987930873</v>
      </c>
      <c r="C107" s="45">
        <f t="shared" si="18"/>
        <v>0.9191138516900578</v>
      </c>
      <c r="D107" s="45">
        <f t="shared" si="19"/>
        <v>0.3939920400610481</v>
      </c>
      <c r="E107" s="45">
        <f t="shared" si="20"/>
        <v>235</v>
      </c>
      <c r="F107" s="45">
        <f t="shared" si="21"/>
        <v>100</v>
      </c>
      <c r="G107" s="47">
        <f t="shared" si="22"/>
        <v>1</v>
      </c>
      <c r="H107" s="47">
        <f t="shared" si="23"/>
        <v>1</v>
      </c>
      <c r="I107" s="48">
        <f t="shared" si="24"/>
        <v>4.58984375</v>
      </c>
      <c r="J107" s="48">
        <f t="shared" si="25"/>
        <v>1.953125</v>
      </c>
      <c r="K107" s="49">
        <f t="shared" si="26"/>
        <v>1.8830128205128205</v>
      </c>
      <c r="L107" s="49">
        <f t="shared" si="27"/>
        <v>0.8012820512820512</v>
      </c>
      <c r="M107" s="50">
        <f t="shared" si="30"/>
        <v>1.4122596153846154</v>
      </c>
      <c r="N107" s="50">
        <f t="shared" si="31"/>
        <v>1.8830128205128205</v>
      </c>
      <c r="O107" s="50">
        <f t="shared" si="32"/>
        <v>1.8830128205128205</v>
      </c>
      <c r="P107" s="50">
        <f t="shared" si="33"/>
        <v>0.05813646599541503</v>
      </c>
      <c r="Q107" s="46">
        <f t="shared" si="28"/>
        <v>1.3017972840551475</v>
      </c>
    </row>
    <row r="108" spans="1:17" ht="12.75">
      <c r="A108" s="44">
        <f t="shared" si="29"/>
        <v>67.5</v>
      </c>
      <c r="B108" s="45">
        <f t="shared" si="17"/>
        <v>1.1780972450961724</v>
      </c>
      <c r="C108" s="45">
        <f t="shared" si="18"/>
        <v>0.9238795325112867</v>
      </c>
      <c r="D108" s="45">
        <f t="shared" si="19"/>
        <v>0.38268343236508984</v>
      </c>
      <c r="E108" s="45">
        <f t="shared" si="20"/>
        <v>236</v>
      </c>
      <c r="F108" s="45">
        <f t="shared" si="21"/>
        <v>97</v>
      </c>
      <c r="G108" s="47">
        <f t="shared" si="22"/>
        <v>1</v>
      </c>
      <c r="H108" s="47">
        <f t="shared" si="23"/>
        <v>1</v>
      </c>
      <c r="I108" s="48">
        <f t="shared" si="24"/>
        <v>4.609375</v>
      </c>
      <c r="J108" s="48">
        <f t="shared" si="25"/>
        <v>1.89453125</v>
      </c>
      <c r="K108" s="49">
        <f t="shared" si="26"/>
        <v>1.891025641025641</v>
      </c>
      <c r="L108" s="49">
        <f t="shared" si="27"/>
        <v>0.7772435897435898</v>
      </c>
      <c r="M108" s="50">
        <f t="shared" si="30"/>
        <v>1.4182692307692308</v>
      </c>
      <c r="N108" s="50">
        <f t="shared" si="31"/>
        <v>1.891025641025641</v>
      </c>
      <c r="O108" s="50">
        <f t="shared" si="32"/>
        <v>1.891025641025641</v>
      </c>
      <c r="P108" s="50">
        <f t="shared" si="33"/>
        <v>0.058039247824854145</v>
      </c>
      <c r="Q108" s="46">
        <f t="shared" si="28"/>
        <v>1.2951967264631243</v>
      </c>
    </row>
    <row r="109" spans="1:17" ht="12.75">
      <c r="A109" s="44">
        <f t="shared" si="29"/>
        <v>68.203125</v>
      </c>
      <c r="B109" s="45">
        <f t="shared" si="17"/>
        <v>1.1903690913992575</v>
      </c>
      <c r="C109" s="45">
        <f t="shared" si="18"/>
        <v>0.9285060804732155</v>
      </c>
      <c r="D109" s="45">
        <f t="shared" si="19"/>
        <v>0.3713171939518376</v>
      </c>
      <c r="E109" s="45">
        <f t="shared" si="20"/>
        <v>237</v>
      </c>
      <c r="F109" s="45">
        <f t="shared" si="21"/>
        <v>95</v>
      </c>
      <c r="G109" s="47">
        <f t="shared" si="22"/>
        <v>1</v>
      </c>
      <c r="H109" s="47">
        <f t="shared" si="23"/>
        <v>1</v>
      </c>
      <c r="I109" s="48">
        <f t="shared" si="24"/>
        <v>4.62890625</v>
      </c>
      <c r="J109" s="48">
        <f t="shared" si="25"/>
        <v>1.85546875</v>
      </c>
      <c r="K109" s="49">
        <f t="shared" si="26"/>
        <v>1.8990384615384615</v>
      </c>
      <c r="L109" s="49">
        <f t="shared" si="27"/>
        <v>0.7612179487179487</v>
      </c>
      <c r="M109" s="50">
        <f t="shared" si="30"/>
        <v>1.424278846153846</v>
      </c>
      <c r="N109" s="50">
        <f t="shared" si="31"/>
        <v>1.8990384615384615</v>
      </c>
      <c r="O109" s="50">
        <f t="shared" si="32"/>
        <v>1.8990384615384615</v>
      </c>
      <c r="P109" s="50">
        <f t="shared" si="33"/>
        <v>0.057942029654293244</v>
      </c>
      <c r="Q109" s="46">
        <f t="shared" si="28"/>
        <v>1.2884011170082037</v>
      </c>
    </row>
    <row r="110" spans="1:17" ht="12.75">
      <c r="A110" s="44">
        <f t="shared" si="29"/>
        <v>68.90625</v>
      </c>
      <c r="B110" s="45">
        <f t="shared" si="17"/>
        <v>1.2026409377023426</v>
      </c>
      <c r="C110" s="45">
        <f t="shared" si="18"/>
        <v>0.9329927988347388</v>
      </c>
      <c r="D110" s="45">
        <f t="shared" si="19"/>
        <v>0.3598950365349883</v>
      </c>
      <c r="E110" s="45">
        <f t="shared" si="20"/>
        <v>238</v>
      </c>
      <c r="F110" s="45">
        <f t="shared" si="21"/>
        <v>92</v>
      </c>
      <c r="G110" s="47">
        <f t="shared" si="22"/>
        <v>1</v>
      </c>
      <c r="H110" s="47">
        <f t="shared" si="23"/>
        <v>1</v>
      </c>
      <c r="I110" s="48">
        <f t="shared" si="24"/>
        <v>4.6484375</v>
      </c>
      <c r="J110" s="48">
        <f t="shared" si="25"/>
        <v>1.796875</v>
      </c>
      <c r="K110" s="49">
        <f t="shared" si="26"/>
        <v>1.907051282051282</v>
      </c>
      <c r="L110" s="49">
        <f t="shared" si="27"/>
        <v>0.7371794871794872</v>
      </c>
      <c r="M110" s="50">
        <f t="shared" si="30"/>
        <v>1.4302884615384615</v>
      </c>
      <c r="N110" s="50">
        <f t="shared" si="31"/>
        <v>1.907051282051282</v>
      </c>
      <c r="O110" s="50">
        <f t="shared" si="32"/>
        <v>1.907051282051282</v>
      </c>
      <c r="P110" s="50">
        <f t="shared" si="33"/>
        <v>0.05784481148373235</v>
      </c>
      <c r="Q110" s="46">
        <f t="shared" si="28"/>
        <v>1.2814114790841733</v>
      </c>
    </row>
    <row r="111" spans="1:17" ht="12.75">
      <c r="A111" s="44">
        <f t="shared" si="29"/>
        <v>69.609375</v>
      </c>
      <c r="B111" s="45">
        <f t="shared" si="17"/>
        <v>1.214912784005428</v>
      </c>
      <c r="C111" s="45">
        <f t="shared" si="18"/>
        <v>0.937339011912575</v>
      </c>
      <c r="D111" s="45">
        <f t="shared" si="19"/>
        <v>0.3484186802494345</v>
      </c>
      <c r="E111" s="45">
        <f t="shared" si="20"/>
        <v>239</v>
      </c>
      <c r="F111" s="45">
        <f t="shared" si="21"/>
        <v>89</v>
      </c>
      <c r="G111" s="47">
        <f t="shared" si="22"/>
        <v>1</v>
      </c>
      <c r="H111" s="47">
        <f t="shared" si="23"/>
        <v>1</v>
      </c>
      <c r="I111" s="48">
        <f t="shared" si="24"/>
        <v>4.66796875</v>
      </c>
      <c r="J111" s="48">
        <f t="shared" si="25"/>
        <v>1.73828125</v>
      </c>
      <c r="K111" s="49">
        <f t="shared" si="26"/>
        <v>1.9150641025641026</v>
      </c>
      <c r="L111" s="49">
        <f t="shared" si="27"/>
        <v>0.7131410256410257</v>
      </c>
      <c r="M111" s="50">
        <f t="shared" si="30"/>
        <v>1.436298076923077</v>
      </c>
      <c r="N111" s="50">
        <f t="shared" si="31"/>
        <v>1.9150641025641026</v>
      </c>
      <c r="O111" s="50">
        <f t="shared" si="32"/>
        <v>1.9150641025641026</v>
      </c>
      <c r="P111" s="50">
        <f>(J$8-ABS(O110))*(1-EXP(-O$10/$H$8))+O110</f>
        <v>1.9647988753644534</v>
      </c>
      <c r="Q111" s="46">
        <f t="shared" si="28"/>
        <v>1.274228865304795</v>
      </c>
    </row>
    <row r="112" spans="1:17" ht="12.75">
      <c r="A112" s="44">
        <f t="shared" si="29"/>
        <v>70.3125</v>
      </c>
      <c r="B112" s="45">
        <f t="shared" si="17"/>
        <v>1.227184630308513</v>
      </c>
      <c r="C112" s="45">
        <f t="shared" si="18"/>
        <v>0.9415440651830208</v>
      </c>
      <c r="D112" s="45">
        <f t="shared" si="19"/>
        <v>0.33688985339222005</v>
      </c>
      <c r="E112" s="45">
        <f t="shared" si="20"/>
        <v>241</v>
      </c>
      <c r="F112" s="45">
        <f t="shared" si="21"/>
        <v>86</v>
      </c>
      <c r="G112" s="47">
        <f t="shared" si="22"/>
        <v>1</v>
      </c>
      <c r="H112" s="47">
        <f t="shared" si="23"/>
        <v>1</v>
      </c>
      <c r="I112" s="48">
        <f t="shared" si="24"/>
        <v>4.70703125</v>
      </c>
      <c r="J112" s="48">
        <f t="shared" si="25"/>
        <v>1.6796875</v>
      </c>
      <c r="K112" s="49">
        <f t="shared" si="26"/>
        <v>1.9310897435897436</v>
      </c>
      <c r="L112" s="49">
        <f t="shared" si="27"/>
        <v>0.6891025641025641</v>
      </c>
      <c r="M112" s="50">
        <f t="shared" si="30"/>
        <v>1.4483173076923077</v>
      </c>
      <c r="N112" s="50">
        <f t="shared" si="31"/>
        <v>1.9310897435897436</v>
      </c>
      <c r="O112" s="50">
        <f t="shared" si="32"/>
        <v>1.9310897435897436</v>
      </c>
      <c r="P112" s="50">
        <f>(J$8-ABS(O111))*(1-EXP(-O$10/$H$8))</f>
        <v>0.05765037514261055</v>
      </c>
      <c r="Q112" s="46">
        <f t="shared" si="28"/>
        <v>1.2668543573452837</v>
      </c>
    </row>
    <row r="113" spans="1:17" ht="12.75">
      <c r="A113" s="44">
        <f t="shared" si="29"/>
        <v>71.015625</v>
      </c>
      <c r="B113" s="45">
        <f t="shared" si="17"/>
        <v>1.239456476611598</v>
      </c>
      <c r="C113" s="45">
        <f t="shared" si="18"/>
        <v>0.9456073253805213</v>
      </c>
      <c r="D113" s="45">
        <f t="shared" si="19"/>
        <v>0.325310292162263</v>
      </c>
      <c r="E113" s="45">
        <f t="shared" si="20"/>
        <v>242</v>
      </c>
      <c r="F113" s="45">
        <f t="shared" si="21"/>
        <v>83</v>
      </c>
      <c r="G113" s="47">
        <f t="shared" si="22"/>
        <v>1</v>
      </c>
      <c r="H113" s="47">
        <f t="shared" si="23"/>
        <v>1</v>
      </c>
      <c r="I113" s="48">
        <f t="shared" si="24"/>
        <v>4.7265625</v>
      </c>
      <c r="J113" s="48">
        <f t="shared" si="25"/>
        <v>1.62109375</v>
      </c>
      <c r="K113" s="49">
        <f t="shared" si="26"/>
        <v>1.939102564102564</v>
      </c>
      <c r="L113" s="49">
        <f t="shared" si="27"/>
        <v>0.6650641025641025</v>
      </c>
      <c r="M113" s="50">
        <f t="shared" si="30"/>
        <v>1.4543269230769231</v>
      </c>
      <c r="N113" s="50">
        <f t="shared" si="31"/>
        <v>1.939102564102564</v>
      </c>
      <c r="O113" s="50">
        <f t="shared" si="32"/>
        <v>1.939102564102564</v>
      </c>
      <c r="P113" s="50">
        <f t="shared" si="33"/>
        <v>0.05745593880148877</v>
      </c>
      <c r="Q113" s="46">
        <f t="shared" si="28"/>
        <v>1.259289065779413</v>
      </c>
    </row>
    <row r="114" spans="1:17" ht="12.75">
      <c r="A114" s="44">
        <f t="shared" si="29"/>
        <v>71.71875</v>
      </c>
      <c r="B114" s="45">
        <f t="shared" si="17"/>
        <v>1.2517283229146832</v>
      </c>
      <c r="C114" s="45">
        <f t="shared" si="18"/>
        <v>0.9495281805930367</v>
      </c>
      <c r="D114" s="45">
        <f t="shared" si="19"/>
        <v>0.3136817403988916</v>
      </c>
      <c r="E114" s="45">
        <f t="shared" si="20"/>
        <v>243</v>
      </c>
      <c r="F114" s="45">
        <f t="shared" si="21"/>
        <v>80</v>
      </c>
      <c r="G114" s="47">
        <f t="shared" si="22"/>
        <v>1</v>
      </c>
      <c r="H114" s="47">
        <f t="shared" si="23"/>
        <v>1</v>
      </c>
      <c r="I114" s="48">
        <f t="shared" si="24"/>
        <v>4.74609375</v>
      </c>
      <c r="J114" s="48">
        <f t="shared" si="25"/>
        <v>1.5625</v>
      </c>
      <c r="K114" s="49">
        <f t="shared" si="26"/>
        <v>1.9471153846153846</v>
      </c>
      <c r="L114" s="49">
        <f t="shared" si="27"/>
        <v>0.6410256410256411</v>
      </c>
      <c r="M114" s="50">
        <f t="shared" si="30"/>
        <v>1.4603365384615383</v>
      </c>
      <c r="N114" s="50">
        <f t="shared" si="31"/>
        <v>1.9471153846153846</v>
      </c>
      <c r="O114" s="50">
        <f t="shared" si="32"/>
        <v>1.9471153846153846</v>
      </c>
      <c r="P114" s="50">
        <f t="shared" si="33"/>
        <v>0.05735872063092788</v>
      </c>
      <c r="Q114" s="46">
        <f t="shared" si="28"/>
        <v>1.2515341299122649</v>
      </c>
    </row>
    <row r="115" spans="1:17" ht="12.75">
      <c r="A115" s="44">
        <f t="shared" si="29"/>
        <v>72.421875</v>
      </c>
      <c r="B115" s="45">
        <f t="shared" si="17"/>
        <v>1.2640001692177683</v>
      </c>
      <c r="C115" s="45">
        <f t="shared" si="18"/>
        <v>0.9533060403541938</v>
      </c>
      <c r="D115" s="45">
        <f t="shared" si="19"/>
        <v>0.3020059493192282</v>
      </c>
      <c r="E115" s="45">
        <f t="shared" si="20"/>
        <v>244</v>
      </c>
      <c r="F115" s="45">
        <f t="shared" si="21"/>
        <v>77</v>
      </c>
      <c r="G115" s="47">
        <f t="shared" si="22"/>
        <v>1</v>
      </c>
      <c r="H115" s="47">
        <f t="shared" si="23"/>
        <v>1</v>
      </c>
      <c r="I115" s="48">
        <f t="shared" si="24"/>
        <v>4.765625</v>
      </c>
      <c r="J115" s="48">
        <f t="shared" si="25"/>
        <v>1.50390625</v>
      </c>
      <c r="K115" s="49">
        <f t="shared" si="26"/>
        <v>1.9551282051282053</v>
      </c>
      <c r="L115" s="49">
        <f t="shared" si="27"/>
        <v>0.6169871794871795</v>
      </c>
      <c r="M115" s="50">
        <f t="shared" si="30"/>
        <v>1.466346153846154</v>
      </c>
      <c r="N115" s="50">
        <f t="shared" si="31"/>
        <v>1.9551282051282053</v>
      </c>
      <c r="O115" s="50">
        <f t="shared" si="32"/>
        <v>1.9551282051282053</v>
      </c>
      <c r="P115" s="50">
        <f t="shared" si="33"/>
        <v>0.057261502460366986</v>
      </c>
      <c r="Q115" s="46">
        <f t="shared" si="28"/>
        <v>1.243590717608656</v>
      </c>
    </row>
    <row r="116" spans="1:17" ht="12.75">
      <c r="A116" s="44">
        <f t="shared" si="29"/>
        <v>73.125</v>
      </c>
      <c r="B116" s="45">
        <f t="shared" si="17"/>
        <v>1.2762720155208536</v>
      </c>
      <c r="C116" s="45">
        <f t="shared" si="18"/>
        <v>0.9569403357322089</v>
      </c>
      <c r="D116" s="45">
        <f t="shared" si="19"/>
        <v>0.29028467725446233</v>
      </c>
      <c r="E116" s="45">
        <f t="shared" si="20"/>
        <v>244</v>
      </c>
      <c r="F116" s="45">
        <f t="shared" si="21"/>
        <v>74</v>
      </c>
      <c r="G116" s="47">
        <f t="shared" si="22"/>
        <v>1</v>
      </c>
      <c r="H116" s="47">
        <f t="shared" si="23"/>
        <v>1</v>
      </c>
      <c r="I116" s="48">
        <f t="shared" si="24"/>
        <v>4.765625</v>
      </c>
      <c r="J116" s="48">
        <f t="shared" si="25"/>
        <v>1.4453125</v>
      </c>
      <c r="K116" s="49">
        <f t="shared" si="26"/>
        <v>1.9551282051282053</v>
      </c>
      <c r="L116" s="49">
        <f t="shared" si="27"/>
        <v>0.592948717948718</v>
      </c>
      <c r="M116" s="50">
        <f t="shared" si="30"/>
        <v>1.466346153846154</v>
      </c>
      <c r="N116" s="50">
        <f t="shared" si="31"/>
        <v>1.9551282051282053</v>
      </c>
      <c r="O116" s="50">
        <f t="shared" si="32"/>
        <v>1.9551282051282053</v>
      </c>
      <c r="P116" s="50">
        <f t="shared" si="33"/>
        <v>0.057164284289806085</v>
      </c>
      <c r="Q116" s="46">
        <f t="shared" si="28"/>
        <v>1.235460025117262</v>
      </c>
    </row>
    <row r="117" spans="1:17" ht="12.75">
      <c r="A117" s="44">
        <f t="shared" si="29"/>
        <v>73.828125</v>
      </c>
      <c r="B117" s="45">
        <f t="shared" si="17"/>
        <v>1.2885438618239387</v>
      </c>
      <c r="C117" s="45">
        <f t="shared" si="18"/>
        <v>0.9604305194155658</v>
      </c>
      <c r="D117" s="45">
        <f t="shared" si="19"/>
        <v>0.27851968938505306</v>
      </c>
      <c r="E117" s="45">
        <f t="shared" si="20"/>
        <v>245</v>
      </c>
      <c r="F117" s="45">
        <f t="shared" si="21"/>
        <v>71</v>
      </c>
      <c r="G117" s="47">
        <f t="shared" si="22"/>
        <v>1</v>
      </c>
      <c r="H117" s="47">
        <f t="shared" si="23"/>
        <v>1</v>
      </c>
      <c r="I117" s="48">
        <f t="shared" si="24"/>
        <v>4.78515625</v>
      </c>
      <c r="J117" s="48">
        <f t="shared" si="25"/>
        <v>1.38671875</v>
      </c>
      <c r="K117" s="49">
        <f t="shared" si="26"/>
        <v>1.9631410256410255</v>
      </c>
      <c r="L117" s="49">
        <f t="shared" si="27"/>
        <v>0.5689102564102564</v>
      </c>
      <c r="M117" s="50">
        <f t="shared" si="30"/>
        <v>1.4723557692307692</v>
      </c>
      <c r="N117" s="50">
        <f t="shared" si="31"/>
        <v>1.9631410256410255</v>
      </c>
      <c r="O117" s="50">
        <f t="shared" si="32"/>
        <v>1.9631410256410255</v>
      </c>
      <c r="P117" s="50">
        <f t="shared" si="33"/>
        <v>0.057164284289806085</v>
      </c>
      <c r="Q117" s="46">
        <f t="shared" si="28"/>
        <v>1.2271432768904642</v>
      </c>
    </row>
    <row r="118" spans="1:17" ht="12.75">
      <c r="A118" s="44">
        <f t="shared" si="29"/>
        <v>74.53125</v>
      </c>
      <c r="B118" s="45">
        <f t="shared" si="17"/>
        <v>1.3008157081270237</v>
      </c>
      <c r="C118" s="45">
        <f t="shared" si="18"/>
        <v>0.9637760657954398</v>
      </c>
      <c r="D118" s="45">
        <f t="shared" si="19"/>
        <v>0.2667127574748984</v>
      </c>
      <c r="E118" s="45">
        <f t="shared" si="20"/>
        <v>246</v>
      </c>
      <c r="F118" s="45">
        <f t="shared" si="21"/>
        <v>68</v>
      </c>
      <c r="G118" s="47">
        <f t="shared" si="22"/>
        <v>1</v>
      </c>
      <c r="H118" s="47">
        <f t="shared" si="23"/>
        <v>1</v>
      </c>
      <c r="I118" s="48">
        <f t="shared" si="24"/>
        <v>4.8046875</v>
      </c>
      <c r="J118" s="48">
        <f t="shared" si="25"/>
        <v>1.328125</v>
      </c>
      <c r="K118" s="49">
        <f t="shared" si="26"/>
        <v>1.971153846153846</v>
      </c>
      <c r="L118" s="49">
        <f t="shared" si="27"/>
        <v>0.5448717948717948</v>
      </c>
      <c r="M118" s="50">
        <f t="shared" si="30"/>
        <v>1.4783653846153846</v>
      </c>
      <c r="N118" s="50">
        <f t="shared" si="31"/>
        <v>1.971153846153846</v>
      </c>
      <c r="O118" s="50">
        <f t="shared" si="32"/>
        <v>1.971153846153846</v>
      </c>
      <c r="P118" s="50">
        <f t="shared" si="33"/>
        <v>0.0570670661192452</v>
      </c>
      <c r="Q118" s="46">
        <f t="shared" si="28"/>
        <v>1.2186417253999544</v>
      </c>
    </row>
    <row r="119" spans="1:17" ht="12.75">
      <c r="A119" s="44">
        <f t="shared" si="29"/>
        <v>75.234375</v>
      </c>
      <c r="B119" s="45">
        <f t="shared" si="17"/>
        <v>1.3130875544301088</v>
      </c>
      <c r="C119" s="45">
        <f t="shared" si="18"/>
        <v>0.9669764710448521</v>
      </c>
      <c r="D119" s="45">
        <f t="shared" si="19"/>
        <v>0.2548656596045146</v>
      </c>
      <c r="E119" s="45">
        <f t="shared" si="20"/>
        <v>247</v>
      </c>
      <c r="F119" s="45">
        <f t="shared" si="21"/>
        <v>65</v>
      </c>
      <c r="G119" s="47">
        <f t="shared" si="22"/>
        <v>1</v>
      </c>
      <c r="H119" s="47">
        <f t="shared" si="23"/>
        <v>1</v>
      </c>
      <c r="I119" s="48">
        <f t="shared" si="24"/>
        <v>4.82421875</v>
      </c>
      <c r="J119" s="48">
        <f t="shared" si="25"/>
        <v>1.26953125</v>
      </c>
      <c r="K119" s="49">
        <f t="shared" si="26"/>
        <v>1.9791666666666667</v>
      </c>
      <c r="L119" s="49">
        <f t="shared" si="27"/>
        <v>0.5208333333333334</v>
      </c>
      <c r="M119" s="50">
        <f t="shared" si="30"/>
        <v>1.484375</v>
      </c>
      <c r="N119" s="50">
        <f t="shared" si="31"/>
        <v>1.9791666666666667</v>
      </c>
      <c r="O119" s="50">
        <f t="shared" si="32"/>
        <v>1.9791666666666667</v>
      </c>
      <c r="P119" s="50">
        <f t="shared" si="33"/>
        <v>0.0569698479486843</v>
      </c>
      <c r="Q119" s="46">
        <f t="shared" si="28"/>
        <v>1.209956650948116</v>
      </c>
    </row>
    <row r="120" spans="1:17" ht="12.75">
      <c r="A120" s="44">
        <f t="shared" si="29"/>
        <v>75.9375</v>
      </c>
      <c r="B120" s="45">
        <f t="shared" si="17"/>
        <v>1.325359400733194</v>
      </c>
      <c r="C120" s="45">
        <f t="shared" si="18"/>
        <v>0.970031253194544</v>
      </c>
      <c r="D120" s="45">
        <f t="shared" si="19"/>
        <v>0.24298017990326398</v>
      </c>
      <c r="E120" s="45">
        <f t="shared" si="20"/>
        <v>248</v>
      </c>
      <c r="F120" s="45">
        <f t="shared" si="21"/>
        <v>62</v>
      </c>
      <c r="G120" s="47">
        <f t="shared" si="22"/>
        <v>1</v>
      </c>
      <c r="H120" s="47">
        <f t="shared" si="23"/>
        <v>1</v>
      </c>
      <c r="I120" s="48">
        <f t="shared" si="24"/>
        <v>4.84375</v>
      </c>
      <c r="J120" s="48">
        <f t="shared" si="25"/>
        <v>1.2109375</v>
      </c>
      <c r="K120" s="49">
        <f t="shared" si="26"/>
        <v>1.9871794871794872</v>
      </c>
      <c r="L120" s="49">
        <f t="shared" si="27"/>
        <v>0.4967948717948718</v>
      </c>
      <c r="M120" s="50">
        <f t="shared" si="30"/>
        <v>1.4903846153846154</v>
      </c>
      <c r="N120" s="50">
        <f t="shared" si="31"/>
        <v>1.9871794871794872</v>
      </c>
      <c r="O120" s="50">
        <f t="shared" si="32"/>
        <v>1.9871794871794872</v>
      </c>
      <c r="P120" s="50">
        <f t="shared" si="33"/>
        <v>0.0568726297781234</v>
      </c>
      <c r="Q120" s="46">
        <f t="shared" si="28"/>
        <v>1.2010893614752152</v>
      </c>
    </row>
    <row r="121" spans="1:17" ht="12.75">
      <c r="A121" s="44">
        <f t="shared" si="29"/>
        <v>76.640625</v>
      </c>
      <c r="B121" s="45">
        <f t="shared" si="17"/>
        <v>1.337631247036279</v>
      </c>
      <c r="C121" s="45">
        <f t="shared" si="18"/>
        <v>0.9729399522055601</v>
      </c>
      <c r="D121" s="45">
        <f t="shared" si="19"/>
        <v>0.23105810828067128</v>
      </c>
      <c r="E121" s="45">
        <f t="shared" si="20"/>
        <v>249</v>
      </c>
      <c r="F121" s="45">
        <f t="shared" si="21"/>
        <v>59</v>
      </c>
      <c r="G121" s="47">
        <f t="shared" si="22"/>
        <v>1</v>
      </c>
      <c r="H121" s="47">
        <f t="shared" si="23"/>
        <v>1</v>
      </c>
      <c r="I121" s="48">
        <f t="shared" si="24"/>
        <v>4.86328125</v>
      </c>
      <c r="J121" s="48">
        <f t="shared" si="25"/>
        <v>1.15234375</v>
      </c>
      <c r="K121" s="49">
        <f t="shared" si="26"/>
        <v>1.9951923076923077</v>
      </c>
      <c r="L121" s="49">
        <f t="shared" si="27"/>
        <v>0.47275641025641024</v>
      </c>
      <c r="M121" s="50">
        <f t="shared" si="30"/>
        <v>1.4963942307692308</v>
      </c>
      <c r="N121" s="50">
        <f t="shared" si="31"/>
        <v>1.9951923076923077</v>
      </c>
      <c r="O121" s="50">
        <f t="shared" si="32"/>
        <v>1.9951923076923077</v>
      </c>
      <c r="P121" s="50">
        <f t="shared" si="33"/>
        <v>0.056775411607562505</v>
      </c>
      <c r="Q121" s="46">
        <f t="shared" si="28"/>
        <v>1.19204119236243</v>
      </c>
    </row>
    <row r="122" spans="1:17" ht="12.75">
      <c r="A122" s="44">
        <f t="shared" si="29"/>
        <v>77.34375</v>
      </c>
      <c r="B122" s="45">
        <f t="shared" si="17"/>
        <v>1.3499030933393643</v>
      </c>
      <c r="C122" s="45">
        <f t="shared" si="18"/>
        <v>0.9757021300385286</v>
      </c>
      <c r="D122" s="45">
        <f t="shared" si="19"/>
        <v>0.21910124015686977</v>
      </c>
      <c r="E122" s="45">
        <f t="shared" si="20"/>
        <v>249</v>
      </c>
      <c r="F122" s="45">
        <f t="shared" si="21"/>
        <v>56</v>
      </c>
      <c r="G122" s="47">
        <f t="shared" si="22"/>
        <v>1</v>
      </c>
      <c r="H122" s="47">
        <f t="shared" si="23"/>
        <v>1</v>
      </c>
      <c r="I122" s="48">
        <f t="shared" si="24"/>
        <v>4.86328125</v>
      </c>
      <c r="J122" s="48">
        <f t="shared" si="25"/>
        <v>1.09375</v>
      </c>
      <c r="K122" s="49">
        <f t="shared" si="26"/>
        <v>1.9951923076923077</v>
      </c>
      <c r="L122" s="49">
        <f t="shared" si="27"/>
        <v>0.44871794871794873</v>
      </c>
      <c r="M122" s="50">
        <f t="shared" si="30"/>
        <v>1.4963942307692308</v>
      </c>
      <c r="N122" s="50">
        <f t="shared" si="31"/>
        <v>1.9951923076923077</v>
      </c>
      <c r="O122" s="50">
        <f t="shared" si="32"/>
        <v>1.9951923076923077</v>
      </c>
      <c r="P122" s="50">
        <f t="shared" si="33"/>
        <v>0.05667819343700162</v>
      </c>
      <c r="Q122" s="46">
        <f t="shared" si="28"/>
        <v>1.1828135062307472</v>
      </c>
    </row>
    <row r="123" spans="1:17" ht="12.75">
      <c r="A123" s="44">
        <f t="shared" si="29"/>
        <v>78.046875</v>
      </c>
      <c r="B123" s="45">
        <f t="shared" si="17"/>
        <v>1.3621749396424494</v>
      </c>
      <c r="C123" s="45">
        <f t="shared" si="18"/>
        <v>0.9783173707196277</v>
      </c>
      <c r="D123" s="45">
        <f t="shared" si="19"/>
        <v>0.20711137619221856</v>
      </c>
      <c r="E123" s="45">
        <f t="shared" si="20"/>
        <v>250</v>
      </c>
      <c r="F123" s="45">
        <f t="shared" si="21"/>
        <v>53</v>
      </c>
      <c r="G123" s="47">
        <f t="shared" si="22"/>
        <v>1</v>
      </c>
      <c r="H123" s="47">
        <f t="shared" si="23"/>
        <v>1</v>
      </c>
      <c r="I123" s="48">
        <f t="shared" si="24"/>
        <v>4.8828125</v>
      </c>
      <c r="J123" s="48">
        <f t="shared" si="25"/>
        <v>1.03515625</v>
      </c>
      <c r="K123" s="49">
        <f t="shared" si="26"/>
        <v>2.003205128205128</v>
      </c>
      <c r="L123" s="49">
        <f t="shared" si="27"/>
        <v>0.4246794871794872</v>
      </c>
      <c r="M123" s="50">
        <f t="shared" si="30"/>
        <v>1.5024038461538463</v>
      </c>
      <c r="N123" s="50">
        <f t="shared" si="31"/>
        <v>2.003205128205128</v>
      </c>
      <c r="O123" s="50">
        <f t="shared" si="32"/>
        <v>2.003205128205128</v>
      </c>
      <c r="P123" s="50">
        <f t="shared" si="33"/>
        <v>0.05667819343700162</v>
      </c>
      <c r="Q123" s="46">
        <f t="shared" si="28"/>
        <v>1.173407692735756</v>
      </c>
    </row>
    <row r="124" spans="1:17" ht="12.75">
      <c r="A124" s="44">
        <f t="shared" si="29"/>
        <v>78.75</v>
      </c>
      <c r="B124" s="45">
        <f t="shared" si="17"/>
        <v>1.3744467859455345</v>
      </c>
      <c r="C124" s="45">
        <f t="shared" si="18"/>
        <v>0.9807852804032304</v>
      </c>
      <c r="D124" s="45">
        <f t="shared" si="19"/>
        <v>0.19509032201612833</v>
      </c>
      <c r="E124" s="45">
        <f t="shared" si="20"/>
        <v>251</v>
      </c>
      <c r="F124" s="45">
        <f t="shared" si="21"/>
        <v>49</v>
      </c>
      <c r="G124" s="47">
        <f t="shared" si="22"/>
        <v>1</v>
      </c>
      <c r="H124" s="47">
        <f t="shared" si="23"/>
        <v>1</v>
      </c>
      <c r="I124" s="48">
        <f t="shared" si="24"/>
        <v>4.90234375</v>
      </c>
      <c r="J124" s="48">
        <f t="shared" si="25"/>
        <v>0.95703125</v>
      </c>
      <c r="K124" s="49">
        <f t="shared" si="26"/>
        <v>2.011217948717949</v>
      </c>
      <c r="L124" s="49">
        <f t="shared" si="27"/>
        <v>0.3926282051282051</v>
      </c>
      <c r="M124" s="50">
        <f t="shared" si="30"/>
        <v>1.5084134615384617</v>
      </c>
      <c r="N124" s="50">
        <f t="shared" si="31"/>
        <v>2.011217948717949</v>
      </c>
      <c r="O124" s="50">
        <f t="shared" si="32"/>
        <v>2.011217948717949</v>
      </c>
      <c r="P124" s="50">
        <f t="shared" si="33"/>
        <v>0.056580975266440715</v>
      </c>
      <c r="Q124" s="46">
        <f t="shared" si="28"/>
        <v>1.1638251683583716</v>
      </c>
    </row>
    <row r="125" spans="1:17" ht="12.75">
      <c r="A125" s="44">
        <f t="shared" si="29"/>
        <v>79.453125</v>
      </c>
      <c r="B125" s="45">
        <f t="shared" si="17"/>
        <v>1.3867186322486196</v>
      </c>
      <c r="C125" s="45">
        <f t="shared" si="18"/>
        <v>0.9831054874312163</v>
      </c>
      <c r="D125" s="45">
        <f t="shared" si="19"/>
        <v>0.18303988795514106</v>
      </c>
      <c r="E125" s="45">
        <f t="shared" si="20"/>
        <v>251</v>
      </c>
      <c r="F125" s="45">
        <f t="shared" si="21"/>
        <v>46</v>
      </c>
      <c r="G125" s="47">
        <f t="shared" si="22"/>
        <v>1</v>
      </c>
      <c r="H125" s="47">
        <f t="shared" si="23"/>
        <v>1</v>
      </c>
      <c r="I125" s="48">
        <f t="shared" si="24"/>
        <v>4.90234375</v>
      </c>
      <c r="J125" s="48">
        <f t="shared" si="25"/>
        <v>0.8984375</v>
      </c>
      <c r="K125" s="49">
        <f t="shared" si="26"/>
        <v>2.011217948717949</v>
      </c>
      <c r="L125" s="49">
        <f t="shared" si="27"/>
        <v>0.3685897435897436</v>
      </c>
      <c r="M125" s="50">
        <f t="shared" si="30"/>
        <v>1.5084134615384617</v>
      </c>
      <c r="N125" s="50">
        <f t="shared" si="31"/>
        <v>2.011217948717949</v>
      </c>
      <c r="O125" s="50">
        <f t="shared" si="32"/>
        <v>2.011217948717949</v>
      </c>
      <c r="P125" s="50">
        <f t="shared" si="33"/>
        <v>0.05648375709587982</v>
      </c>
      <c r="Q125" s="46">
        <f t="shared" si="28"/>
        <v>1.1540673761915177</v>
      </c>
    </row>
    <row r="126" spans="1:17" ht="12.75">
      <c r="A126" s="44">
        <f t="shared" si="29"/>
        <v>80.15625</v>
      </c>
      <c r="B126" s="45">
        <f t="shared" si="17"/>
        <v>1.3989904785517047</v>
      </c>
      <c r="C126" s="45">
        <f t="shared" si="18"/>
        <v>0.9852776423889412</v>
      </c>
      <c r="D126" s="45">
        <f t="shared" si="19"/>
        <v>0.17096188876030136</v>
      </c>
      <c r="E126" s="45">
        <f t="shared" si="20"/>
        <v>252</v>
      </c>
      <c r="F126" s="45">
        <f t="shared" si="21"/>
        <v>43</v>
      </c>
      <c r="G126" s="47">
        <f t="shared" si="22"/>
        <v>1</v>
      </c>
      <c r="H126" s="47">
        <f t="shared" si="23"/>
        <v>1</v>
      </c>
      <c r="I126" s="48">
        <f t="shared" si="24"/>
        <v>4.921875</v>
      </c>
      <c r="J126" s="48">
        <f t="shared" si="25"/>
        <v>0.83984375</v>
      </c>
      <c r="K126" s="49">
        <f t="shared" si="26"/>
        <v>2.019230769230769</v>
      </c>
      <c r="L126" s="49">
        <f t="shared" si="27"/>
        <v>0.34455128205128205</v>
      </c>
      <c r="M126" s="50">
        <f t="shared" si="30"/>
        <v>1.5144230769230769</v>
      </c>
      <c r="N126" s="50">
        <f t="shared" si="31"/>
        <v>2.019230769230769</v>
      </c>
      <c r="O126" s="50">
        <f t="shared" si="32"/>
        <v>2.019230769230769</v>
      </c>
      <c r="P126" s="50">
        <f t="shared" si="33"/>
        <v>0.05648375709587982</v>
      </c>
      <c r="Q126" s="46">
        <f t="shared" si="28"/>
        <v>1.1441357857228027</v>
      </c>
    </row>
    <row r="127" spans="1:17" ht="12.75">
      <c r="A127" s="44">
        <f t="shared" si="29"/>
        <v>80.859375</v>
      </c>
      <c r="B127" s="45">
        <f t="shared" si="17"/>
        <v>1.41126232485479</v>
      </c>
      <c r="C127" s="45">
        <f t="shared" si="18"/>
        <v>0.9873014181578584</v>
      </c>
      <c r="D127" s="45">
        <f t="shared" si="19"/>
        <v>0.1588581433338614</v>
      </c>
      <c r="E127" s="45">
        <f t="shared" si="20"/>
        <v>252</v>
      </c>
      <c r="F127" s="45">
        <f t="shared" si="21"/>
        <v>40</v>
      </c>
      <c r="G127" s="47">
        <f t="shared" si="22"/>
        <v>1</v>
      </c>
      <c r="H127" s="47">
        <f t="shared" si="23"/>
        <v>1</v>
      </c>
      <c r="I127" s="48">
        <f t="shared" si="24"/>
        <v>4.921875</v>
      </c>
      <c r="J127" s="48">
        <f t="shared" si="25"/>
        <v>0.78125</v>
      </c>
      <c r="K127" s="49">
        <f t="shared" si="26"/>
        <v>2.019230769230769</v>
      </c>
      <c r="L127" s="49">
        <f t="shared" si="27"/>
        <v>0.32051282051282054</v>
      </c>
      <c r="M127" s="50">
        <f t="shared" si="30"/>
        <v>1.5144230769230769</v>
      </c>
      <c r="N127" s="50">
        <f t="shared" si="31"/>
        <v>2.019230769230769</v>
      </c>
      <c r="O127" s="50">
        <f t="shared" si="32"/>
        <v>2.019230769230769</v>
      </c>
      <c r="P127" s="50">
        <f t="shared" si="33"/>
        <v>0.05638653892531893</v>
      </c>
      <c r="Q127" s="46">
        <f t="shared" si="28"/>
        <v>1.1340318926132202</v>
      </c>
    </row>
    <row r="128" spans="1:17" ht="12.75">
      <c r="A128" s="44">
        <f t="shared" si="29"/>
        <v>81.5625</v>
      </c>
      <c r="B128" s="45">
        <f t="shared" si="17"/>
        <v>1.423534171157875</v>
      </c>
      <c r="C128" s="45">
        <f t="shared" si="18"/>
        <v>0.989176509964781</v>
      </c>
      <c r="D128" s="45">
        <f t="shared" si="19"/>
        <v>0.14673047445536175</v>
      </c>
      <c r="E128" s="45">
        <f t="shared" si="20"/>
        <v>253</v>
      </c>
      <c r="F128" s="45">
        <f t="shared" si="21"/>
        <v>37</v>
      </c>
      <c r="G128" s="47">
        <f t="shared" si="22"/>
        <v>1</v>
      </c>
      <c r="H128" s="47">
        <f t="shared" si="23"/>
        <v>1</v>
      </c>
      <c r="I128" s="48">
        <f t="shared" si="24"/>
        <v>4.94140625</v>
      </c>
      <c r="J128" s="48">
        <f t="shared" si="25"/>
        <v>0.72265625</v>
      </c>
      <c r="K128" s="49">
        <f t="shared" si="26"/>
        <v>2.02724358974359</v>
      </c>
      <c r="L128" s="49">
        <f t="shared" si="27"/>
        <v>0.296474358974359</v>
      </c>
      <c r="M128" s="50">
        <f t="shared" si="30"/>
        <v>1.5204326923076925</v>
      </c>
      <c r="N128" s="50">
        <f t="shared" si="31"/>
        <v>2.02724358974359</v>
      </c>
      <c r="O128" s="50">
        <f t="shared" si="32"/>
        <v>2.02724358974359</v>
      </c>
      <c r="P128" s="50">
        <f t="shared" si="33"/>
        <v>0.05638653892531893</v>
      </c>
      <c r="Q128" s="46">
        <f t="shared" si="28"/>
        <v>1.1237572184719071</v>
      </c>
    </row>
    <row r="129" spans="1:17" ht="12.75">
      <c r="A129" s="44">
        <f t="shared" si="29"/>
        <v>82.265625</v>
      </c>
      <c r="B129" s="45">
        <f t="shared" si="17"/>
        <v>1.4358060174609601</v>
      </c>
      <c r="C129" s="45">
        <f t="shared" si="18"/>
        <v>0.99090263542778</v>
      </c>
      <c r="D129" s="45">
        <f t="shared" si="19"/>
        <v>0.13458070850712622</v>
      </c>
      <c r="E129" s="45">
        <f t="shared" si="20"/>
        <v>253</v>
      </c>
      <c r="F129" s="45">
        <f t="shared" si="21"/>
        <v>34</v>
      </c>
      <c r="G129" s="47">
        <f t="shared" si="22"/>
        <v>1</v>
      </c>
      <c r="H129" s="47">
        <f t="shared" si="23"/>
        <v>1</v>
      </c>
      <c r="I129" s="48">
        <f t="shared" si="24"/>
        <v>4.94140625</v>
      </c>
      <c r="J129" s="48">
        <f t="shared" si="25"/>
        <v>0.6640625</v>
      </c>
      <c r="K129" s="49">
        <f t="shared" si="26"/>
        <v>2.02724358974359</v>
      </c>
      <c r="L129" s="49">
        <f t="shared" si="27"/>
        <v>0.2724358974358974</v>
      </c>
      <c r="M129" s="50">
        <f t="shared" si="30"/>
        <v>1.5204326923076925</v>
      </c>
      <c r="N129" s="50">
        <f t="shared" si="31"/>
        <v>2.02724358974359</v>
      </c>
      <c r="O129" s="50">
        <f t="shared" si="32"/>
        <v>2.02724358974359</v>
      </c>
      <c r="P129" s="50">
        <f t="shared" si="33"/>
        <v>0.05628932075475803</v>
      </c>
      <c r="Q129" s="46">
        <f t="shared" si="28"/>
        <v>1.1133133106269963</v>
      </c>
    </row>
    <row r="130" spans="1:17" ht="12.75">
      <c r="A130" s="44">
        <f t="shared" si="29"/>
        <v>82.96875</v>
      </c>
      <c r="B130" s="45">
        <f t="shared" si="17"/>
        <v>1.4480778637640452</v>
      </c>
      <c r="C130" s="45">
        <f t="shared" si="18"/>
        <v>0.99247953459871</v>
      </c>
      <c r="D130" s="45">
        <f t="shared" si="19"/>
        <v>0.12241067519921628</v>
      </c>
      <c r="E130" s="45">
        <f t="shared" si="20"/>
        <v>254</v>
      </c>
      <c r="F130" s="45">
        <f t="shared" si="21"/>
        <v>31</v>
      </c>
      <c r="G130" s="47">
        <f t="shared" si="22"/>
        <v>1</v>
      </c>
      <c r="H130" s="47">
        <f t="shared" si="23"/>
        <v>1</v>
      </c>
      <c r="I130" s="48">
        <f t="shared" si="24"/>
        <v>4.9609375</v>
      </c>
      <c r="J130" s="48">
        <f t="shared" si="25"/>
        <v>0.60546875</v>
      </c>
      <c r="K130" s="49">
        <f t="shared" si="26"/>
        <v>2.03525641025641</v>
      </c>
      <c r="L130" s="49">
        <f t="shared" si="27"/>
        <v>0.2483974358974359</v>
      </c>
      <c r="M130" s="50">
        <f t="shared" si="30"/>
        <v>1.5264423076923075</v>
      </c>
      <c r="N130" s="50">
        <f t="shared" si="31"/>
        <v>2.03525641025641</v>
      </c>
      <c r="O130" s="50">
        <f t="shared" si="32"/>
        <v>2.03525641025641</v>
      </c>
      <c r="P130" s="50">
        <f t="shared" si="33"/>
        <v>0.05628932075475803</v>
      </c>
      <c r="Q130" s="46">
        <f t="shared" si="28"/>
        <v>1.102701741892593</v>
      </c>
    </row>
    <row r="131" spans="1:17" ht="12.75">
      <c r="A131" s="44">
        <f t="shared" si="29"/>
        <v>83.671875</v>
      </c>
      <c r="B131" s="45">
        <f t="shared" si="17"/>
        <v>1.4603497100671303</v>
      </c>
      <c r="C131" s="45">
        <f t="shared" si="18"/>
        <v>0.9939069700023561</v>
      </c>
      <c r="D131" s="45">
        <f t="shared" si="19"/>
        <v>0.11022220729388318</v>
      </c>
      <c r="E131" s="45">
        <f t="shared" si="20"/>
        <v>254</v>
      </c>
      <c r="F131" s="45">
        <f t="shared" si="21"/>
        <v>28</v>
      </c>
      <c r="G131" s="47">
        <f t="shared" si="22"/>
        <v>1</v>
      </c>
      <c r="H131" s="47">
        <f t="shared" si="23"/>
        <v>1</v>
      </c>
      <c r="I131" s="48">
        <f t="shared" si="24"/>
        <v>4.9609375</v>
      </c>
      <c r="J131" s="48">
        <f t="shared" si="25"/>
        <v>0.546875</v>
      </c>
      <c r="K131" s="49">
        <f t="shared" si="26"/>
        <v>2.03525641025641</v>
      </c>
      <c r="L131" s="49">
        <f t="shared" si="27"/>
        <v>0.22435897435897437</v>
      </c>
      <c r="M131" s="50">
        <f t="shared" si="30"/>
        <v>1.5264423076923075</v>
      </c>
      <c r="N131" s="50">
        <f t="shared" si="31"/>
        <v>2.03525641025641</v>
      </c>
      <c r="O131" s="50">
        <f t="shared" si="32"/>
        <v>2.03525641025641</v>
      </c>
      <c r="P131" s="50">
        <f t="shared" si="33"/>
        <v>0.05619210258419715</v>
      </c>
      <c r="Q131" s="46">
        <f t="shared" si="28"/>
        <v>1.0919241103319168</v>
      </c>
    </row>
    <row r="132" spans="1:17" ht="12.75">
      <c r="A132" s="44">
        <f t="shared" si="29"/>
        <v>84.375</v>
      </c>
      <c r="B132" s="45">
        <f t="shared" si="17"/>
        <v>1.4726215563702154</v>
      </c>
      <c r="C132" s="45">
        <f t="shared" si="18"/>
        <v>0.9951847266721968</v>
      </c>
      <c r="D132" s="45">
        <f t="shared" si="19"/>
        <v>0.09801714032956077</v>
      </c>
      <c r="E132" s="45">
        <f t="shared" si="20"/>
        <v>254</v>
      </c>
      <c r="F132" s="45">
        <f t="shared" si="21"/>
        <v>25</v>
      </c>
      <c r="G132" s="47">
        <f t="shared" si="22"/>
        <v>1</v>
      </c>
      <c r="H132" s="47">
        <f t="shared" si="23"/>
        <v>1</v>
      </c>
      <c r="I132" s="48">
        <f t="shared" si="24"/>
        <v>4.9609375</v>
      </c>
      <c r="J132" s="48">
        <f t="shared" si="25"/>
        <v>0.48828125</v>
      </c>
      <c r="K132" s="49">
        <f t="shared" si="26"/>
        <v>2.03525641025641</v>
      </c>
      <c r="L132" s="49">
        <f t="shared" si="27"/>
        <v>0.2003205128205128</v>
      </c>
      <c r="M132" s="50">
        <f t="shared" si="30"/>
        <v>1.5264423076923075</v>
      </c>
      <c r="N132" s="50">
        <f t="shared" si="31"/>
        <v>2.03525641025641</v>
      </c>
      <c r="O132" s="50">
        <f t="shared" si="32"/>
        <v>2.03525641025641</v>
      </c>
      <c r="P132" s="50">
        <f t="shared" si="33"/>
        <v>0.05619210258419715</v>
      </c>
      <c r="Q132" s="46">
        <f t="shared" si="28"/>
        <v>1.0809820390166367</v>
      </c>
    </row>
    <row r="133" spans="1:17" ht="12.75">
      <c r="A133" s="44">
        <f t="shared" si="29"/>
        <v>85.078125</v>
      </c>
      <c r="B133" s="45">
        <f t="shared" si="17"/>
        <v>1.4848934026733007</v>
      </c>
      <c r="C133" s="45">
        <f t="shared" si="18"/>
        <v>0.996312612182778</v>
      </c>
      <c r="D133" s="45">
        <f t="shared" si="19"/>
        <v>0.08579731234443988</v>
      </c>
      <c r="E133" s="45">
        <f t="shared" si="20"/>
        <v>255</v>
      </c>
      <c r="F133" s="45">
        <f t="shared" si="21"/>
        <v>21</v>
      </c>
      <c r="G133" s="47">
        <f t="shared" si="22"/>
        <v>1</v>
      </c>
      <c r="H133" s="47">
        <f t="shared" si="23"/>
        <v>1</v>
      </c>
      <c r="I133" s="48">
        <f t="shared" si="24"/>
        <v>4.98046875</v>
      </c>
      <c r="J133" s="48">
        <f t="shared" si="25"/>
        <v>0.41015625</v>
      </c>
      <c r="K133" s="49">
        <f t="shared" si="26"/>
        <v>2.043269230769231</v>
      </c>
      <c r="L133" s="49">
        <f t="shared" si="27"/>
        <v>0.16826923076923075</v>
      </c>
      <c r="M133" s="50">
        <f t="shared" si="30"/>
        <v>1.5324519230769231</v>
      </c>
      <c r="N133" s="50">
        <f t="shared" si="31"/>
        <v>2.043269230769231</v>
      </c>
      <c r="O133" s="50">
        <f t="shared" si="32"/>
        <v>2.043269230769231</v>
      </c>
      <c r="P133" s="50">
        <f t="shared" si="33"/>
        <v>0.05619210258419715</v>
      </c>
      <c r="Q133" s="46">
        <f t="shared" si="28"/>
        <v>1.0698771757824455</v>
      </c>
    </row>
    <row r="134" spans="1:17" ht="12.75">
      <c r="A134" s="44">
        <f t="shared" si="29"/>
        <v>85.78125</v>
      </c>
      <c r="B134" s="45">
        <f t="shared" si="17"/>
        <v>1.4971652489763858</v>
      </c>
      <c r="C134" s="45">
        <f t="shared" si="18"/>
        <v>0.9972904566786902</v>
      </c>
      <c r="D134" s="45">
        <f t="shared" si="19"/>
        <v>0.07356456359966745</v>
      </c>
      <c r="E134" s="45">
        <f t="shared" si="20"/>
        <v>255</v>
      </c>
      <c r="F134" s="45">
        <f t="shared" si="21"/>
        <v>18</v>
      </c>
      <c r="G134" s="47">
        <f t="shared" si="22"/>
        <v>1</v>
      </c>
      <c r="H134" s="47">
        <f t="shared" si="23"/>
        <v>1</v>
      </c>
      <c r="I134" s="48">
        <f t="shared" si="24"/>
        <v>4.98046875</v>
      </c>
      <c r="J134" s="48">
        <f t="shared" si="25"/>
        <v>0.3515625</v>
      </c>
      <c r="K134" s="49">
        <f t="shared" si="26"/>
        <v>2.043269230769231</v>
      </c>
      <c r="L134" s="49">
        <f t="shared" si="27"/>
        <v>0.14423076923076925</v>
      </c>
      <c r="M134" s="50">
        <f t="shared" si="30"/>
        <v>1.5324519230769231</v>
      </c>
      <c r="N134" s="50">
        <f t="shared" si="31"/>
        <v>2.043269230769231</v>
      </c>
      <c r="O134" s="50">
        <f t="shared" si="32"/>
        <v>2.043269230769231</v>
      </c>
      <c r="P134" s="50">
        <f t="shared" si="33"/>
        <v>0.05609488441363625</v>
      </c>
      <c r="Q134" s="46">
        <f t="shared" si="28"/>
        <v>1.0586111929808988</v>
      </c>
    </row>
    <row r="135" spans="1:17" ht="12.75">
      <c r="A135" s="44">
        <f t="shared" si="29"/>
        <v>86.484375</v>
      </c>
      <c r="B135" s="45">
        <f t="shared" si="17"/>
        <v>1.509437095279471</v>
      </c>
      <c r="C135" s="45">
        <f t="shared" si="18"/>
        <v>0.9981181129001492</v>
      </c>
      <c r="D135" s="45">
        <f t="shared" si="19"/>
        <v>0.06132073630220865</v>
      </c>
      <c r="E135" s="45">
        <f t="shared" si="20"/>
        <v>255</v>
      </c>
      <c r="F135" s="45">
        <f t="shared" si="21"/>
        <v>15</v>
      </c>
      <c r="G135" s="47">
        <f t="shared" si="22"/>
        <v>1</v>
      </c>
      <c r="H135" s="47">
        <f t="shared" si="23"/>
        <v>1</v>
      </c>
      <c r="I135" s="48">
        <f t="shared" si="24"/>
        <v>4.98046875</v>
      </c>
      <c r="J135" s="48">
        <f t="shared" si="25"/>
        <v>0.29296875</v>
      </c>
      <c r="K135" s="49">
        <f t="shared" si="26"/>
        <v>2.043269230769231</v>
      </c>
      <c r="L135" s="49">
        <f t="shared" si="27"/>
        <v>0.1201923076923077</v>
      </c>
      <c r="M135" s="50">
        <f t="shared" si="30"/>
        <v>1.5324519230769231</v>
      </c>
      <c r="N135" s="50">
        <f t="shared" si="31"/>
        <v>2.043269230769231</v>
      </c>
      <c r="O135" s="50">
        <f t="shared" si="32"/>
        <v>2.043269230769231</v>
      </c>
      <c r="P135" s="50">
        <f t="shared" si="33"/>
        <v>0.05609488441363625</v>
      </c>
      <c r="Q135" s="46">
        <f t="shared" si="28"/>
        <v>1.0471857872275674</v>
      </c>
    </row>
    <row r="136" spans="1:17" ht="12.75">
      <c r="A136" s="44">
        <f t="shared" si="29"/>
        <v>87.1875</v>
      </c>
      <c r="B136" s="45">
        <f t="shared" si="17"/>
        <v>1.521708941582556</v>
      </c>
      <c r="C136" s="45">
        <f t="shared" si="18"/>
        <v>0.9987954562051724</v>
      </c>
      <c r="D136" s="45">
        <f t="shared" si="19"/>
        <v>0.049067674327418126</v>
      </c>
      <c r="E136" s="45">
        <f t="shared" si="20"/>
        <v>255</v>
      </c>
      <c r="F136" s="45">
        <f t="shared" si="21"/>
        <v>12</v>
      </c>
      <c r="G136" s="47">
        <f t="shared" si="22"/>
        <v>1</v>
      </c>
      <c r="H136" s="47">
        <f t="shared" si="23"/>
        <v>1</v>
      </c>
      <c r="I136" s="48">
        <f t="shared" si="24"/>
        <v>4.98046875</v>
      </c>
      <c r="J136" s="48">
        <f t="shared" si="25"/>
        <v>0.234375</v>
      </c>
      <c r="K136" s="49">
        <f t="shared" si="26"/>
        <v>2.043269230769231</v>
      </c>
      <c r="L136" s="49">
        <f t="shared" si="27"/>
        <v>0.09615384615384616</v>
      </c>
      <c r="M136" s="50">
        <f t="shared" si="30"/>
        <v>1.5324519230769231</v>
      </c>
      <c r="N136" s="50">
        <f t="shared" si="31"/>
        <v>2.043269230769231</v>
      </c>
      <c r="O136" s="50">
        <f t="shared" si="32"/>
        <v>2.043269230769231</v>
      </c>
      <c r="P136" s="50">
        <f t="shared" si="33"/>
        <v>0.05609488441363625</v>
      </c>
      <c r="Q136" s="46">
        <f t="shared" si="28"/>
        <v>1.0356026791465314</v>
      </c>
    </row>
    <row r="137" spans="1:17" ht="12.75">
      <c r="A137" s="44">
        <f t="shared" si="29"/>
        <v>87.890625</v>
      </c>
      <c r="B137" s="45">
        <f t="shared" si="17"/>
        <v>1.533980787885641</v>
      </c>
      <c r="C137" s="45">
        <f t="shared" si="18"/>
        <v>0.9993223845883495</v>
      </c>
      <c r="D137" s="45">
        <f t="shared" si="19"/>
        <v>0.03680722294135899</v>
      </c>
      <c r="E137" s="45">
        <f t="shared" si="20"/>
        <v>255</v>
      </c>
      <c r="F137" s="45">
        <f t="shared" si="21"/>
        <v>9</v>
      </c>
      <c r="G137" s="47">
        <f t="shared" si="22"/>
        <v>1</v>
      </c>
      <c r="H137" s="47">
        <f t="shared" si="23"/>
        <v>1</v>
      </c>
      <c r="I137" s="48">
        <f t="shared" si="24"/>
        <v>4.98046875</v>
      </c>
      <c r="J137" s="48">
        <f t="shared" si="25"/>
        <v>0.17578125</v>
      </c>
      <c r="K137" s="49">
        <f t="shared" si="26"/>
        <v>2.043269230769231</v>
      </c>
      <c r="L137" s="49">
        <f t="shared" si="27"/>
        <v>0.07211538461538462</v>
      </c>
      <c r="M137" s="50">
        <f t="shared" si="30"/>
        <v>1.5324519230769231</v>
      </c>
      <c r="N137" s="50">
        <f t="shared" si="31"/>
        <v>2.043269230769231</v>
      </c>
      <c r="O137" s="50">
        <f t="shared" si="32"/>
        <v>2.043269230769231</v>
      </c>
      <c r="P137" s="50">
        <f t="shared" si="33"/>
        <v>0.05609488441363625</v>
      </c>
      <c r="Q137" s="46">
        <f t="shared" si="28"/>
        <v>1.0238636131112617</v>
      </c>
    </row>
    <row r="138" spans="1:17" ht="12.75">
      <c r="A138" s="44">
        <f t="shared" si="29"/>
        <v>88.59375</v>
      </c>
      <c r="B138" s="45">
        <f t="shared" si="17"/>
        <v>1.5462526341887264</v>
      </c>
      <c r="C138" s="45">
        <f t="shared" si="18"/>
        <v>0.9996988186962042</v>
      </c>
      <c r="D138" s="45">
        <f t="shared" si="19"/>
        <v>0.024541228522912264</v>
      </c>
      <c r="E138" s="45">
        <f t="shared" si="20"/>
        <v>255</v>
      </c>
      <c r="F138" s="45">
        <f t="shared" si="21"/>
        <v>6</v>
      </c>
      <c r="G138" s="47">
        <f t="shared" si="22"/>
        <v>1</v>
      </c>
      <c r="H138" s="47">
        <f t="shared" si="23"/>
        <v>1</v>
      </c>
      <c r="I138" s="48">
        <f t="shared" si="24"/>
        <v>4.98046875</v>
      </c>
      <c r="J138" s="48">
        <f t="shared" si="25"/>
        <v>0.1171875</v>
      </c>
      <c r="K138" s="49">
        <f t="shared" si="26"/>
        <v>2.043269230769231</v>
      </c>
      <c r="L138" s="49">
        <f t="shared" si="27"/>
        <v>0.04807692307692308</v>
      </c>
      <c r="M138" s="50">
        <f t="shared" si="30"/>
        <v>1.5324519230769231</v>
      </c>
      <c r="N138" s="50">
        <f t="shared" si="31"/>
        <v>2.043269230769231</v>
      </c>
      <c r="O138" s="50">
        <f t="shared" si="32"/>
        <v>2.043269230769231</v>
      </c>
      <c r="P138" s="50">
        <f t="shared" si="33"/>
        <v>0.05609488441363625</v>
      </c>
      <c r="Q138" s="46">
        <f t="shared" si="28"/>
        <v>1.0119703569819243</v>
      </c>
    </row>
    <row r="139" spans="1:17" ht="12.75">
      <c r="A139" s="44">
        <f t="shared" si="29"/>
        <v>89.296875</v>
      </c>
      <c r="B139" s="45">
        <f t="shared" si="17"/>
        <v>1.5585244804918115</v>
      </c>
      <c r="C139" s="45">
        <f t="shared" si="18"/>
        <v>0.9999247018391445</v>
      </c>
      <c r="D139" s="45">
        <f t="shared" si="19"/>
        <v>0.012271538285719944</v>
      </c>
      <c r="E139" s="45">
        <f t="shared" si="20"/>
        <v>255</v>
      </c>
      <c r="F139" s="45">
        <f t="shared" si="21"/>
        <v>3</v>
      </c>
      <c r="G139" s="47">
        <f t="shared" si="22"/>
        <v>1</v>
      </c>
      <c r="H139" s="47">
        <f t="shared" si="23"/>
        <v>1</v>
      </c>
      <c r="I139" s="48">
        <f t="shared" si="24"/>
        <v>4.98046875</v>
      </c>
      <c r="J139" s="48">
        <f t="shared" si="25"/>
        <v>0.05859375</v>
      </c>
      <c r="K139" s="49">
        <f t="shared" si="26"/>
        <v>2.043269230769231</v>
      </c>
      <c r="L139" s="49">
        <f t="shared" si="27"/>
        <v>0.02403846153846154</v>
      </c>
      <c r="M139" s="50">
        <f t="shared" si="30"/>
        <v>1.5324519230769231</v>
      </c>
      <c r="N139" s="50">
        <f t="shared" si="31"/>
        <v>2.043269230769231</v>
      </c>
      <c r="O139" s="50">
        <f t="shared" si="32"/>
        <v>2.043269230769231</v>
      </c>
      <c r="P139" s="50">
        <f t="shared" si="33"/>
        <v>0.05609488441363625</v>
      </c>
      <c r="Q139" s="46">
        <f t="shared" si="28"/>
        <v>0.9999247018391446</v>
      </c>
    </row>
    <row r="140" spans="1:17" ht="12.75">
      <c r="A140" s="44">
        <f t="shared" si="29"/>
        <v>90</v>
      </c>
      <c r="B140" s="45">
        <f t="shared" si="17"/>
        <v>1.5707963267948966</v>
      </c>
      <c r="C140" s="45">
        <f t="shared" si="18"/>
        <v>1</v>
      </c>
      <c r="D140" s="45">
        <f t="shared" si="19"/>
        <v>6.1257422745431E-17</v>
      </c>
      <c r="E140" s="45">
        <f t="shared" si="20"/>
        <v>256</v>
      </c>
      <c r="F140" s="45">
        <f t="shared" si="21"/>
        <v>0</v>
      </c>
      <c r="G140" s="47">
        <f t="shared" si="22"/>
        <v>1</v>
      </c>
      <c r="H140" s="47">
        <f t="shared" si="23"/>
        <v>1</v>
      </c>
      <c r="I140" s="48">
        <f t="shared" si="24"/>
        <v>5</v>
      </c>
      <c r="J140" s="48">
        <f t="shared" si="25"/>
        <v>0</v>
      </c>
      <c r="K140" s="49">
        <f t="shared" si="26"/>
        <v>2.051282051282051</v>
      </c>
      <c r="L140" s="49">
        <f t="shared" si="27"/>
        <v>0</v>
      </c>
      <c r="M140" s="50">
        <f t="shared" si="30"/>
        <v>1.5384615384615383</v>
      </c>
      <c r="N140" s="50">
        <f t="shared" si="31"/>
        <v>2.051282051282051</v>
      </c>
      <c r="O140" s="50">
        <f t="shared" si="32"/>
        <v>2.051282051282051</v>
      </c>
      <c r="P140" s="50">
        <f t="shared" si="33"/>
        <v>0.05609488441363625</v>
      </c>
      <c r="Q140" s="46">
        <f t="shared" si="28"/>
        <v>0.9877284617142802</v>
      </c>
    </row>
    <row r="141" spans="1:17" ht="12.75">
      <c r="A141" s="44">
        <f aca="true" t="shared" si="34" ref="A141:A204">A140+B$9</f>
        <v>90.703125</v>
      </c>
      <c r="B141" s="45">
        <f t="shared" si="17"/>
        <v>1.5830681730979816</v>
      </c>
      <c r="C141" s="45">
        <f t="shared" si="18"/>
        <v>0.9999247018391445</v>
      </c>
      <c r="D141" s="45">
        <f aca="true" t="shared" si="35" ref="D141:D204">COS(B141)</f>
        <v>-0.012271538285719823</v>
      </c>
      <c r="E141" s="45">
        <f aca="true" t="shared" si="36" ref="E141:E204">INT(ABS(C141*256))</f>
        <v>255</v>
      </c>
      <c r="F141" s="45">
        <f aca="true" t="shared" si="37" ref="F141:F204">INT(ABS(D141*256))</f>
        <v>3</v>
      </c>
      <c r="G141" s="47">
        <f aca="true" t="shared" si="38" ref="G141:G204">IF(C141&gt;=0,1,-1)</f>
        <v>1</v>
      </c>
      <c r="H141" s="47">
        <f aca="true" t="shared" si="39" ref="H141:H204">IF(D141&gt;=0,1,-1)</f>
        <v>-1</v>
      </c>
      <c r="I141" s="48">
        <f aca="true" t="shared" si="40" ref="I141:I204">E141/256*5</f>
        <v>4.98046875</v>
      </c>
      <c r="J141" s="48">
        <f aca="true" t="shared" si="41" ref="J141:J204">F141/256*5</f>
        <v>0.05859375</v>
      </c>
      <c r="K141" s="49">
        <f aca="true" t="shared" si="42" ref="K141:K204">I141/$H$2*4000</f>
        <v>2.043269230769231</v>
      </c>
      <c r="L141" s="49">
        <f aca="true" t="shared" si="43" ref="L141:L204">J141/$H$2*4000</f>
        <v>0.02403846153846154</v>
      </c>
      <c r="M141" s="50">
        <f t="shared" si="30"/>
        <v>1.5324519230769231</v>
      </c>
      <c r="N141" s="50">
        <f t="shared" si="31"/>
        <v>2.043269230769231</v>
      </c>
      <c r="O141" s="50">
        <f t="shared" si="32"/>
        <v>2.043269230769231</v>
      </c>
      <c r="P141" s="50">
        <f t="shared" si="33"/>
        <v>0.05599766624307535</v>
      </c>
      <c r="Q141" s="46">
        <f aca="true" t="shared" si="44" ref="Q141:Q204">C141+D142</f>
        <v>0.9753834733162323</v>
      </c>
    </row>
    <row r="142" spans="1:17" ht="12.75">
      <c r="A142" s="44">
        <f t="shared" si="34"/>
        <v>91.40625</v>
      </c>
      <c r="B142" s="45">
        <f aca="true" t="shared" si="45" ref="B142:B205">A142/180*PI()</f>
        <v>1.5953400194010667</v>
      </c>
      <c r="C142" s="45">
        <f aca="true" t="shared" si="46" ref="C142:C205">SIN(B142)</f>
        <v>0.9996988186962042</v>
      </c>
      <c r="D142" s="45">
        <f t="shared" si="35"/>
        <v>-0.024541228522912142</v>
      </c>
      <c r="E142" s="45">
        <f t="shared" si="36"/>
        <v>255</v>
      </c>
      <c r="F142" s="45">
        <f t="shared" si="37"/>
        <v>6</v>
      </c>
      <c r="G142" s="47">
        <f t="shared" si="38"/>
        <v>1</v>
      </c>
      <c r="H142" s="47">
        <f t="shared" si="39"/>
        <v>-1</v>
      </c>
      <c r="I142" s="48">
        <f t="shared" si="40"/>
        <v>4.98046875</v>
      </c>
      <c r="J142" s="48">
        <f t="shared" si="41"/>
        <v>0.1171875</v>
      </c>
      <c r="K142" s="49">
        <f t="shared" si="42"/>
        <v>2.043269230769231</v>
      </c>
      <c r="L142" s="49">
        <f t="shared" si="43"/>
        <v>0.04807692307692308</v>
      </c>
      <c r="M142" s="50">
        <f aca="true" t="shared" si="47" ref="M142:M205">IF((J$8-ABS(M141))*(M$7)+ABS(M141)&gt;ABS(K142)*0.75,G142*K142*0.75,(G142*((J$8-ABS(L138))*(M$7)*0.75)+ABS(M141)))</f>
        <v>1.5324519230769231</v>
      </c>
      <c r="N142" s="50">
        <f aca="true" t="shared" si="48" ref="N142:N205">IF((J$8-ABS(N141))*(N$7)+ABS(N141)&gt;ABS(K142),G142*K142,G142*((J$8-ABS(N141))*(N$7)+ABS(N141)))</f>
        <v>2.043269230769231</v>
      </c>
      <c r="O142" s="50">
        <f aca="true" t="shared" si="49" ref="O142:O205">IF((J$8-ABS(O141))*(O$7)+ABS(O141)&gt;ABS(K142),G142*K142,G142*((J$8-ABS(O141))*(O$7)+ABS(O141)))</f>
        <v>2.043269230769231</v>
      </c>
      <c r="P142" s="50">
        <f>(J$8-ABS(O141))*(1-EXP(-O$10/$H$8))</f>
        <v>0.05609488441363625</v>
      </c>
      <c r="Q142" s="46">
        <f t="shared" si="44"/>
        <v>0.9628915957548454</v>
      </c>
    </row>
    <row r="143" spans="1:17" ht="12.75">
      <c r="A143" s="44">
        <f t="shared" si="34"/>
        <v>92.109375</v>
      </c>
      <c r="B143" s="45">
        <f t="shared" si="45"/>
        <v>1.607611865704152</v>
      </c>
      <c r="C143" s="45">
        <f t="shared" si="46"/>
        <v>0.9993223845883495</v>
      </c>
      <c r="D143" s="45">
        <f t="shared" si="35"/>
        <v>-0.036807222941358866</v>
      </c>
      <c r="E143" s="45">
        <f t="shared" si="36"/>
        <v>255</v>
      </c>
      <c r="F143" s="45">
        <f t="shared" si="37"/>
        <v>9</v>
      </c>
      <c r="G143" s="47">
        <f t="shared" si="38"/>
        <v>1</v>
      </c>
      <c r="H143" s="47">
        <f t="shared" si="39"/>
        <v>-1</v>
      </c>
      <c r="I143" s="48">
        <f t="shared" si="40"/>
        <v>4.98046875</v>
      </c>
      <c r="J143" s="48">
        <f t="shared" si="41"/>
        <v>0.17578125</v>
      </c>
      <c r="K143" s="49">
        <f t="shared" si="42"/>
        <v>2.043269230769231</v>
      </c>
      <c r="L143" s="49">
        <f t="shared" si="43"/>
        <v>0.07211538461538462</v>
      </c>
      <c r="M143" s="50">
        <f t="shared" si="47"/>
        <v>1.5324519230769231</v>
      </c>
      <c r="N143" s="50">
        <f t="shared" si="48"/>
        <v>2.043269230769231</v>
      </c>
      <c r="O143" s="50">
        <f t="shared" si="49"/>
        <v>2.043269230769231</v>
      </c>
      <c r="P143" s="50">
        <f>(J$8-ABS(O142))*(1-EXP(-O$10/$H$8))</f>
        <v>0.05609488441363625</v>
      </c>
      <c r="Q143" s="46">
        <f t="shared" si="44"/>
        <v>0.9502547102609316</v>
      </c>
    </row>
    <row r="144" spans="1:17" ht="12.75">
      <c r="A144" s="44">
        <f t="shared" si="34"/>
        <v>92.8125</v>
      </c>
      <c r="B144" s="45">
        <f t="shared" si="45"/>
        <v>1.6198837120072371</v>
      </c>
      <c r="C144" s="45">
        <f t="shared" si="46"/>
        <v>0.9987954562051724</v>
      </c>
      <c r="D144" s="45">
        <f t="shared" si="35"/>
        <v>-0.04906767432741801</v>
      </c>
      <c r="E144" s="45">
        <f t="shared" si="36"/>
        <v>255</v>
      </c>
      <c r="F144" s="45">
        <f t="shared" si="37"/>
        <v>12</v>
      </c>
      <c r="G144" s="47">
        <f t="shared" si="38"/>
        <v>1</v>
      </c>
      <c r="H144" s="47">
        <f t="shared" si="39"/>
        <v>-1</v>
      </c>
      <c r="I144" s="48">
        <f t="shared" si="40"/>
        <v>4.98046875</v>
      </c>
      <c r="J144" s="48">
        <f t="shared" si="41"/>
        <v>0.234375</v>
      </c>
      <c r="K144" s="49">
        <f t="shared" si="42"/>
        <v>2.043269230769231</v>
      </c>
      <c r="L144" s="49">
        <f t="shared" si="43"/>
        <v>0.09615384615384616</v>
      </c>
      <c r="M144" s="50">
        <f t="shared" si="47"/>
        <v>1.5324519230769231</v>
      </c>
      <c r="N144" s="50">
        <f t="shared" si="48"/>
        <v>2.043269230769231</v>
      </c>
      <c r="O144" s="50">
        <f t="shared" si="49"/>
        <v>2.043269230769231</v>
      </c>
      <c r="P144" s="50">
        <f>(J$8-ABS(O143))*(1-EXP(-O$10/$H$8))</f>
        <v>0.05609488441363625</v>
      </c>
      <c r="Q144" s="46">
        <f t="shared" si="44"/>
        <v>0.9374747199029638</v>
      </c>
    </row>
    <row r="145" spans="1:17" ht="12.75">
      <c r="A145" s="44">
        <f t="shared" si="34"/>
        <v>93.515625</v>
      </c>
      <c r="B145" s="45">
        <f t="shared" si="45"/>
        <v>1.6321555583103222</v>
      </c>
      <c r="C145" s="45">
        <f t="shared" si="46"/>
        <v>0.9981181129001492</v>
      </c>
      <c r="D145" s="45">
        <f t="shared" si="35"/>
        <v>-0.06132073630220853</v>
      </c>
      <c r="E145" s="45">
        <f t="shared" si="36"/>
        <v>255</v>
      </c>
      <c r="F145" s="45">
        <f t="shared" si="37"/>
        <v>15</v>
      </c>
      <c r="G145" s="47">
        <f t="shared" si="38"/>
        <v>1</v>
      </c>
      <c r="H145" s="47">
        <f t="shared" si="39"/>
        <v>-1</v>
      </c>
      <c r="I145" s="48">
        <f t="shared" si="40"/>
        <v>4.98046875</v>
      </c>
      <c r="J145" s="48">
        <f t="shared" si="41"/>
        <v>0.29296875</v>
      </c>
      <c r="K145" s="49">
        <f t="shared" si="42"/>
        <v>2.043269230769231</v>
      </c>
      <c r="L145" s="49">
        <f t="shared" si="43"/>
        <v>0.1201923076923077</v>
      </c>
      <c r="M145" s="50">
        <f t="shared" si="47"/>
        <v>1.5324519230769231</v>
      </c>
      <c r="N145" s="50">
        <f t="shared" si="48"/>
        <v>2.043269230769231</v>
      </c>
      <c r="O145" s="50">
        <f t="shared" si="49"/>
        <v>2.043269230769231</v>
      </c>
      <c r="P145" s="50">
        <f>(J$8-ABS(O144))*(1-EXP(-O$10/$H$8))</f>
        <v>0.05609488441363625</v>
      </c>
      <c r="Q145" s="46">
        <f t="shared" si="44"/>
        <v>0.9245535493004818</v>
      </c>
    </row>
    <row r="146" spans="1:17" ht="12.75">
      <c r="A146" s="44">
        <f t="shared" si="34"/>
        <v>94.21875</v>
      </c>
      <c r="B146" s="45">
        <f t="shared" si="45"/>
        <v>1.6444274046134073</v>
      </c>
      <c r="C146" s="45">
        <f t="shared" si="46"/>
        <v>0.9972904566786902</v>
      </c>
      <c r="D146" s="45">
        <f t="shared" si="35"/>
        <v>-0.07356456359966733</v>
      </c>
      <c r="E146" s="45">
        <f t="shared" si="36"/>
        <v>255</v>
      </c>
      <c r="F146" s="45">
        <f t="shared" si="37"/>
        <v>18</v>
      </c>
      <c r="G146" s="47">
        <f t="shared" si="38"/>
        <v>1</v>
      </c>
      <c r="H146" s="47">
        <f t="shared" si="39"/>
        <v>-1</v>
      </c>
      <c r="I146" s="48">
        <f t="shared" si="40"/>
        <v>4.98046875</v>
      </c>
      <c r="J146" s="48">
        <f t="shared" si="41"/>
        <v>0.3515625</v>
      </c>
      <c r="K146" s="49">
        <f t="shared" si="42"/>
        <v>2.043269230769231</v>
      </c>
      <c r="L146" s="49">
        <f t="shared" si="43"/>
        <v>0.14423076923076925</v>
      </c>
      <c r="M146" s="50">
        <f t="shared" si="47"/>
        <v>1.5324519230769231</v>
      </c>
      <c r="N146" s="50">
        <f t="shared" si="48"/>
        <v>2.043269230769231</v>
      </c>
      <c r="O146" s="50">
        <f t="shared" si="49"/>
        <v>2.043269230769231</v>
      </c>
      <c r="P146" s="50">
        <f>(J$8-ABS(O145))*(1-EXP(-O$10/$H$8))</f>
        <v>0.05609488441363625</v>
      </c>
      <c r="Q146" s="46">
        <f t="shared" si="44"/>
        <v>0.9114931443342504</v>
      </c>
    </row>
    <row r="147" spans="1:17" ht="12.75">
      <c r="A147" s="44">
        <f t="shared" si="34"/>
        <v>94.921875</v>
      </c>
      <c r="B147" s="45">
        <f t="shared" si="45"/>
        <v>1.6566992509164924</v>
      </c>
      <c r="C147" s="45">
        <f t="shared" si="46"/>
        <v>0.996312612182778</v>
      </c>
      <c r="D147" s="45">
        <f t="shared" si="35"/>
        <v>-0.08579731234443976</v>
      </c>
      <c r="E147" s="45">
        <f t="shared" si="36"/>
        <v>255</v>
      </c>
      <c r="F147" s="45">
        <f t="shared" si="37"/>
        <v>21</v>
      </c>
      <c r="G147" s="47">
        <f t="shared" si="38"/>
        <v>1</v>
      </c>
      <c r="H147" s="47">
        <f t="shared" si="39"/>
        <v>-1</v>
      </c>
      <c r="I147" s="48">
        <f t="shared" si="40"/>
        <v>4.98046875</v>
      </c>
      <c r="J147" s="48">
        <f t="shared" si="41"/>
        <v>0.41015625</v>
      </c>
      <c r="K147" s="49">
        <f t="shared" si="42"/>
        <v>2.043269230769231</v>
      </c>
      <c r="L147" s="49">
        <f t="shared" si="43"/>
        <v>0.16826923076923075</v>
      </c>
      <c r="M147" s="50">
        <f t="shared" si="47"/>
        <v>1.5324519230769231</v>
      </c>
      <c r="N147" s="50">
        <f t="shared" si="48"/>
        <v>2.043269230769231</v>
      </c>
      <c r="O147" s="50">
        <f t="shared" si="49"/>
        <v>2.043269230769231</v>
      </c>
      <c r="P147" s="45"/>
      <c r="Q147" s="46">
        <f t="shared" si="44"/>
        <v>0.8982954718532173</v>
      </c>
    </row>
    <row r="148" spans="1:17" ht="12.75">
      <c r="A148" s="44">
        <f t="shared" si="34"/>
        <v>95.625</v>
      </c>
      <c r="B148" s="45">
        <f t="shared" si="45"/>
        <v>1.6689710972195777</v>
      </c>
      <c r="C148" s="45">
        <f t="shared" si="46"/>
        <v>0.9951847266721969</v>
      </c>
      <c r="D148" s="45">
        <f t="shared" si="35"/>
        <v>-0.09801714032956065</v>
      </c>
      <c r="E148" s="45">
        <f t="shared" si="36"/>
        <v>254</v>
      </c>
      <c r="F148" s="45">
        <f t="shared" si="37"/>
        <v>25</v>
      </c>
      <c r="G148" s="47">
        <f t="shared" si="38"/>
        <v>1</v>
      </c>
      <c r="H148" s="47">
        <f t="shared" si="39"/>
        <v>-1</v>
      </c>
      <c r="I148" s="48">
        <f t="shared" si="40"/>
        <v>4.9609375</v>
      </c>
      <c r="J148" s="48">
        <f t="shared" si="41"/>
        <v>0.48828125</v>
      </c>
      <c r="K148" s="49">
        <f t="shared" si="42"/>
        <v>2.03525641025641</v>
      </c>
      <c r="L148" s="49">
        <f t="shared" si="43"/>
        <v>0.2003205128205128</v>
      </c>
      <c r="M148" s="50">
        <f t="shared" si="47"/>
        <v>1.5264423076923075</v>
      </c>
      <c r="N148" s="50">
        <f t="shared" si="48"/>
        <v>2.03525641025641</v>
      </c>
      <c r="O148" s="50">
        <f t="shared" si="49"/>
        <v>2.03525641025641</v>
      </c>
      <c r="P148" s="45"/>
      <c r="Q148" s="46">
        <f t="shared" si="44"/>
        <v>0.8849625193783138</v>
      </c>
    </row>
    <row r="149" spans="1:17" ht="12.75">
      <c r="A149" s="44">
        <f t="shared" si="34"/>
        <v>96.328125</v>
      </c>
      <c r="B149" s="45">
        <f t="shared" si="45"/>
        <v>1.6812429435226628</v>
      </c>
      <c r="C149" s="45">
        <f t="shared" si="46"/>
        <v>0.9939069700023561</v>
      </c>
      <c r="D149" s="45">
        <f t="shared" si="35"/>
        <v>-0.11022220729388306</v>
      </c>
      <c r="E149" s="45">
        <f t="shared" si="36"/>
        <v>254</v>
      </c>
      <c r="F149" s="45">
        <f t="shared" si="37"/>
        <v>28</v>
      </c>
      <c r="G149" s="47">
        <f t="shared" si="38"/>
        <v>1</v>
      </c>
      <c r="H149" s="47">
        <f t="shared" si="39"/>
        <v>-1</v>
      </c>
      <c r="I149" s="48">
        <f t="shared" si="40"/>
        <v>4.9609375</v>
      </c>
      <c r="J149" s="48">
        <f t="shared" si="41"/>
        <v>0.546875</v>
      </c>
      <c r="K149" s="49">
        <f t="shared" si="42"/>
        <v>2.03525641025641</v>
      </c>
      <c r="L149" s="49">
        <f t="shared" si="43"/>
        <v>0.22435897435897437</v>
      </c>
      <c r="M149" s="50">
        <f t="shared" si="47"/>
        <v>1.5264423076923075</v>
      </c>
      <c r="N149" s="50">
        <f t="shared" si="48"/>
        <v>2.03525641025641</v>
      </c>
      <c r="O149" s="50">
        <f t="shared" si="49"/>
        <v>2.03525641025641</v>
      </c>
      <c r="P149" s="45"/>
      <c r="Q149" s="46">
        <f t="shared" si="44"/>
        <v>0.87149629480314</v>
      </c>
    </row>
    <row r="150" spans="1:17" ht="12.75">
      <c r="A150" s="44">
        <f t="shared" si="34"/>
        <v>97.03125</v>
      </c>
      <c r="B150" s="45">
        <f t="shared" si="45"/>
        <v>1.6935147898257479</v>
      </c>
      <c r="C150" s="45">
        <f t="shared" si="46"/>
        <v>0.99247953459871</v>
      </c>
      <c r="D150" s="45">
        <f t="shared" si="35"/>
        <v>-0.12241067519921615</v>
      </c>
      <c r="E150" s="45">
        <f t="shared" si="36"/>
        <v>254</v>
      </c>
      <c r="F150" s="45">
        <f t="shared" si="37"/>
        <v>31</v>
      </c>
      <c r="G150" s="47">
        <f t="shared" si="38"/>
        <v>1</v>
      </c>
      <c r="H150" s="47">
        <f t="shared" si="39"/>
        <v>-1</v>
      </c>
      <c r="I150" s="48">
        <f t="shared" si="40"/>
        <v>4.9609375</v>
      </c>
      <c r="J150" s="48">
        <f t="shared" si="41"/>
        <v>0.60546875</v>
      </c>
      <c r="K150" s="49">
        <f t="shared" si="42"/>
        <v>2.03525641025641</v>
      </c>
      <c r="L150" s="49">
        <f t="shared" si="43"/>
        <v>0.2483974358974359</v>
      </c>
      <c r="M150" s="50">
        <f t="shared" si="47"/>
        <v>1.5264423076923075</v>
      </c>
      <c r="N150" s="50">
        <f t="shared" si="48"/>
        <v>2.03525641025641</v>
      </c>
      <c r="O150" s="50">
        <f t="shared" si="49"/>
        <v>2.03525641025641</v>
      </c>
      <c r="P150" s="45"/>
      <c r="Q150" s="46">
        <f t="shared" si="44"/>
        <v>0.8578988260915839</v>
      </c>
    </row>
    <row r="151" spans="1:17" ht="12.75">
      <c r="A151" s="44">
        <f t="shared" si="34"/>
        <v>97.734375</v>
      </c>
      <c r="B151" s="45">
        <f t="shared" si="45"/>
        <v>1.705786636128833</v>
      </c>
      <c r="C151" s="45">
        <f t="shared" si="46"/>
        <v>0.99090263542778</v>
      </c>
      <c r="D151" s="45">
        <f t="shared" si="35"/>
        <v>-0.1345807085071261</v>
      </c>
      <c r="E151" s="45">
        <f t="shared" si="36"/>
        <v>253</v>
      </c>
      <c r="F151" s="45">
        <f t="shared" si="37"/>
        <v>34</v>
      </c>
      <c r="G151" s="47">
        <f t="shared" si="38"/>
        <v>1</v>
      </c>
      <c r="H151" s="47">
        <f t="shared" si="39"/>
        <v>-1</v>
      </c>
      <c r="I151" s="48">
        <f t="shared" si="40"/>
        <v>4.94140625</v>
      </c>
      <c r="J151" s="48">
        <f t="shared" si="41"/>
        <v>0.6640625</v>
      </c>
      <c r="K151" s="49">
        <f t="shared" si="42"/>
        <v>2.02724358974359</v>
      </c>
      <c r="L151" s="49">
        <f t="shared" si="43"/>
        <v>0.2724358974358974</v>
      </c>
      <c r="M151" s="50">
        <f t="shared" si="47"/>
        <v>1.5204326923076925</v>
      </c>
      <c r="N151" s="50">
        <f t="shared" si="48"/>
        <v>2.02724358974359</v>
      </c>
      <c r="O151" s="50">
        <f t="shared" si="49"/>
        <v>2.02724358974359</v>
      </c>
      <c r="P151" s="45"/>
      <c r="Q151" s="46">
        <f t="shared" si="44"/>
        <v>0.8441721609724184</v>
      </c>
    </row>
    <row r="152" spans="1:17" ht="12.75">
      <c r="A152" s="44">
        <f t="shared" si="34"/>
        <v>98.4375</v>
      </c>
      <c r="B152" s="45">
        <f t="shared" si="45"/>
        <v>1.718058482431918</v>
      </c>
      <c r="C152" s="45">
        <f t="shared" si="46"/>
        <v>0.989176509964781</v>
      </c>
      <c r="D152" s="45">
        <f t="shared" si="35"/>
        <v>-0.14673047445536164</v>
      </c>
      <c r="E152" s="45">
        <f t="shared" si="36"/>
        <v>253</v>
      </c>
      <c r="F152" s="45">
        <f t="shared" si="37"/>
        <v>37</v>
      </c>
      <c r="G152" s="47">
        <f t="shared" si="38"/>
        <v>1</v>
      </c>
      <c r="H152" s="47">
        <f t="shared" si="39"/>
        <v>-1</v>
      </c>
      <c r="I152" s="48">
        <f t="shared" si="40"/>
        <v>4.94140625</v>
      </c>
      <c r="J152" s="48">
        <f t="shared" si="41"/>
        <v>0.72265625</v>
      </c>
      <c r="K152" s="49">
        <f t="shared" si="42"/>
        <v>2.02724358974359</v>
      </c>
      <c r="L152" s="49">
        <f t="shared" si="43"/>
        <v>0.296474358974359</v>
      </c>
      <c r="M152" s="50">
        <f t="shared" si="47"/>
        <v>1.5204326923076925</v>
      </c>
      <c r="N152" s="50">
        <f t="shared" si="48"/>
        <v>2.02724358974359</v>
      </c>
      <c r="O152" s="50">
        <f t="shared" si="49"/>
        <v>2.02724358974359</v>
      </c>
      <c r="P152" s="45"/>
      <c r="Q152" s="46">
        <f t="shared" si="44"/>
        <v>0.8303183666309197</v>
      </c>
    </row>
    <row r="153" spans="1:17" ht="12.75">
      <c r="A153" s="44">
        <f t="shared" si="34"/>
        <v>99.140625</v>
      </c>
      <c r="B153" s="45">
        <f t="shared" si="45"/>
        <v>1.7303303287350031</v>
      </c>
      <c r="C153" s="45">
        <f t="shared" si="46"/>
        <v>0.9873014181578584</v>
      </c>
      <c r="D153" s="45">
        <f t="shared" si="35"/>
        <v>-0.15885814333386128</v>
      </c>
      <c r="E153" s="45">
        <f t="shared" si="36"/>
        <v>252</v>
      </c>
      <c r="F153" s="45">
        <f t="shared" si="37"/>
        <v>40</v>
      </c>
      <c r="G153" s="47">
        <f t="shared" si="38"/>
        <v>1</v>
      </c>
      <c r="H153" s="47">
        <f t="shared" si="39"/>
        <v>-1</v>
      </c>
      <c r="I153" s="48">
        <f t="shared" si="40"/>
        <v>4.921875</v>
      </c>
      <c r="J153" s="48">
        <f t="shared" si="41"/>
        <v>0.78125</v>
      </c>
      <c r="K153" s="49">
        <f t="shared" si="42"/>
        <v>2.019230769230769</v>
      </c>
      <c r="L153" s="49">
        <f t="shared" si="43"/>
        <v>0.32051282051282054</v>
      </c>
      <c r="M153" s="50">
        <f t="shared" si="47"/>
        <v>1.5144230769230769</v>
      </c>
      <c r="N153" s="50">
        <f t="shared" si="48"/>
        <v>2.019230769230769</v>
      </c>
      <c r="O153" s="50">
        <f t="shared" si="49"/>
        <v>2.019230769230769</v>
      </c>
      <c r="P153" s="45"/>
      <c r="Q153" s="46">
        <f t="shared" si="44"/>
        <v>0.8163395293975572</v>
      </c>
    </row>
    <row r="154" spans="1:17" ht="12.75">
      <c r="A154" s="44">
        <f t="shared" si="34"/>
        <v>99.84375</v>
      </c>
      <c r="B154" s="45">
        <f t="shared" si="45"/>
        <v>1.7426021750380885</v>
      </c>
      <c r="C154" s="45">
        <f t="shared" si="46"/>
        <v>0.9852776423889412</v>
      </c>
      <c r="D154" s="45">
        <f t="shared" si="35"/>
        <v>-0.17096188876030124</v>
      </c>
      <c r="E154" s="45">
        <f t="shared" si="36"/>
        <v>252</v>
      </c>
      <c r="F154" s="45">
        <f t="shared" si="37"/>
        <v>43</v>
      </c>
      <c r="G154" s="47">
        <f t="shared" si="38"/>
        <v>1</v>
      </c>
      <c r="H154" s="47">
        <f t="shared" si="39"/>
        <v>-1</v>
      </c>
      <c r="I154" s="48">
        <f t="shared" si="40"/>
        <v>4.921875</v>
      </c>
      <c r="J154" s="48">
        <f t="shared" si="41"/>
        <v>0.83984375</v>
      </c>
      <c r="K154" s="49">
        <f t="shared" si="42"/>
        <v>2.019230769230769</v>
      </c>
      <c r="L154" s="49">
        <f t="shared" si="43"/>
        <v>0.34455128205128205</v>
      </c>
      <c r="M154" s="50">
        <f t="shared" si="47"/>
        <v>1.5144230769230769</v>
      </c>
      <c r="N154" s="50">
        <f t="shared" si="48"/>
        <v>2.019230769230769</v>
      </c>
      <c r="O154" s="50">
        <f t="shared" si="49"/>
        <v>2.019230769230769</v>
      </c>
      <c r="P154" s="45"/>
      <c r="Q154" s="46">
        <f t="shared" si="44"/>
        <v>0.8022377544338003</v>
      </c>
    </row>
    <row r="155" spans="1:17" ht="12.75">
      <c r="A155" s="44">
        <f t="shared" si="34"/>
        <v>100.546875</v>
      </c>
      <c r="B155" s="45">
        <f t="shared" si="45"/>
        <v>1.7548740213411735</v>
      </c>
      <c r="C155" s="45">
        <f t="shared" si="46"/>
        <v>0.9831054874312163</v>
      </c>
      <c r="D155" s="45">
        <f t="shared" si="35"/>
        <v>-0.18303988795514092</v>
      </c>
      <c r="E155" s="45">
        <f t="shared" si="36"/>
        <v>251</v>
      </c>
      <c r="F155" s="45">
        <f t="shared" si="37"/>
        <v>46</v>
      </c>
      <c r="G155" s="47">
        <f t="shared" si="38"/>
        <v>1</v>
      </c>
      <c r="H155" s="47">
        <f t="shared" si="39"/>
        <v>-1</v>
      </c>
      <c r="I155" s="48">
        <f t="shared" si="40"/>
        <v>4.90234375</v>
      </c>
      <c r="J155" s="48">
        <f t="shared" si="41"/>
        <v>0.8984375</v>
      </c>
      <c r="K155" s="49">
        <f t="shared" si="42"/>
        <v>2.011217948717949</v>
      </c>
      <c r="L155" s="49">
        <f t="shared" si="43"/>
        <v>0.3685897435897436</v>
      </c>
      <c r="M155" s="50">
        <f t="shared" si="47"/>
        <v>1.5084134615384617</v>
      </c>
      <c r="N155" s="50">
        <f t="shared" si="48"/>
        <v>2.011217948717949</v>
      </c>
      <c r="O155" s="50">
        <f t="shared" si="49"/>
        <v>2.011217948717949</v>
      </c>
      <c r="P155" s="45"/>
      <c r="Q155" s="46">
        <f t="shared" si="44"/>
        <v>0.7880151654150881</v>
      </c>
    </row>
    <row r="156" spans="1:17" ht="12.75">
      <c r="A156" s="44">
        <f t="shared" si="34"/>
        <v>101.25</v>
      </c>
      <c r="B156" s="45">
        <f t="shared" si="45"/>
        <v>1.7671458676442586</v>
      </c>
      <c r="C156" s="45">
        <f t="shared" si="46"/>
        <v>0.9807852804032304</v>
      </c>
      <c r="D156" s="45">
        <f t="shared" si="35"/>
        <v>-0.1950903220161282</v>
      </c>
      <c r="E156" s="45">
        <f t="shared" si="36"/>
        <v>251</v>
      </c>
      <c r="F156" s="45">
        <f t="shared" si="37"/>
        <v>49</v>
      </c>
      <c r="G156" s="47">
        <f t="shared" si="38"/>
        <v>1</v>
      </c>
      <c r="H156" s="47">
        <f t="shared" si="39"/>
        <v>-1</v>
      </c>
      <c r="I156" s="48">
        <f t="shared" si="40"/>
        <v>4.90234375</v>
      </c>
      <c r="J156" s="48">
        <f t="shared" si="41"/>
        <v>0.95703125</v>
      </c>
      <c r="K156" s="49">
        <f t="shared" si="42"/>
        <v>2.011217948717949</v>
      </c>
      <c r="L156" s="49">
        <f t="shared" si="43"/>
        <v>0.3926282051282051</v>
      </c>
      <c r="M156" s="50">
        <f t="shared" si="47"/>
        <v>1.5084134615384617</v>
      </c>
      <c r="N156" s="50">
        <f t="shared" si="48"/>
        <v>2.011217948717949</v>
      </c>
      <c r="O156" s="50">
        <f t="shared" si="49"/>
        <v>2.011217948717949</v>
      </c>
      <c r="P156" s="45"/>
      <c r="Q156" s="46">
        <f t="shared" si="44"/>
        <v>0.773673904211012</v>
      </c>
    </row>
    <row r="157" spans="1:17" ht="12.75">
      <c r="A157" s="44">
        <f t="shared" si="34"/>
        <v>101.953125</v>
      </c>
      <c r="B157" s="45">
        <f t="shared" si="45"/>
        <v>1.7794177139473437</v>
      </c>
      <c r="C157" s="45">
        <f t="shared" si="46"/>
        <v>0.9783173707196277</v>
      </c>
      <c r="D157" s="45">
        <f t="shared" si="35"/>
        <v>-0.20711137619221845</v>
      </c>
      <c r="E157" s="45">
        <f t="shared" si="36"/>
        <v>250</v>
      </c>
      <c r="F157" s="45">
        <f t="shared" si="37"/>
        <v>53</v>
      </c>
      <c r="G157" s="47">
        <f t="shared" si="38"/>
        <v>1</v>
      </c>
      <c r="H157" s="47">
        <f t="shared" si="39"/>
        <v>-1</v>
      </c>
      <c r="I157" s="48">
        <f t="shared" si="40"/>
        <v>4.8828125</v>
      </c>
      <c r="J157" s="48">
        <f t="shared" si="41"/>
        <v>1.03515625</v>
      </c>
      <c r="K157" s="49">
        <f t="shared" si="42"/>
        <v>2.003205128205128</v>
      </c>
      <c r="L157" s="49">
        <f t="shared" si="43"/>
        <v>0.4246794871794872</v>
      </c>
      <c r="M157" s="50">
        <f t="shared" si="47"/>
        <v>1.5024038461538463</v>
      </c>
      <c r="N157" s="50">
        <f t="shared" si="48"/>
        <v>2.003205128205128</v>
      </c>
      <c r="O157" s="50">
        <f t="shared" si="49"/>
        <v>2.003205128205128</v>
      </c>
      <c r="P157" s="45"/>
      <c r="Q157" s="46">
        <f t="shared" si="44"/>
        <v>0.759216130562758</v>
      </c>
    </row>
    <row r="158" spans="1:17" ht="12.75">
      <c r="A158" s="44">
        <f t="shared" si="34"/>
        <v>102.65625</v>
      </c>
      <c r="B158" s="45">
        <f t="shared" si="45"/>
        <v>1.7916895602504288</v>
      </c>
      <c r="C158" s="45">
        <f t="shared" si="46"/>
        <v>0.9757021300385286</v>
      </c>
      <c r="D158" s="45">
        <f t="shared" si="35"/>
        <v>-0.21910124015686966</v>
      </c>
      <c r="E158" s="45">
        <f t="shared" si="36"/>
        <v>249</v>
      </c>
      <c r="F158" s="45">
        <f t="shared" si="37"/>
        <v>56</v>
      </c>
      <c r="G158" s="47">
        <f t="shared" si="38"/>
        <v>1</v>
      </c>
      <c r="H158" s="47">
        <f t="shared" si="39"/>
        <v>-1</v>
      </c>
      <c r="I158" s="48">
        <f t="shared" si="40"/>
        <v>4.86328125</v>
      </c>
      <c r="J158" s="48">
        <f t="shared" si="41"/>
        <v>1.09375</v>
      </c>
      <c r="K158" s="49">
        <f t="shared" si="42"/>
        <v>1.9951923076923077</v>
      </c>
      <c r="L158" s="49">
        <f t="shared" si="43"/>
        <v>0.44871794871794873</v>
      </c>
      <c r="M158" s="50">
        <f t="shared" si="47"/>
        <v>1.4963942307692308</v>
      </c>
      <c r="N158" s="50">
        <f t="shared" si="48"/>
        <v>1.9951923076923077</v>
      </c>
      <c r="O158" s="50">
        <f t="shared" si="49"/>
        <v>1.9951923076923077</v>
      </c>
      <c r="P158" s="45"/>
      <c r="Q158" s="46">
        <f t="shared" si="44"/>
        <v>0.7446440217578574</v>
      </c>
    </row>
    <row r="159" spans="1:17" ht="12.75">
      <c r="A159" s="44">
        <f t="shared" si="34"/>
        <v>103.359375</v>
      </c>
      <c r="B159" s="45">
        <f t="shared" si="45"/>
        <v>1.8039614065535141</v>
      </c>
      <c r="C159" s="45">
        <f t="shared" si="46"/>
        <v>0.9729399522055602</v>
      </c>
      <c r="D159" s="45">
        <f t="shared" si="35"/>
        <v>-0.23105810828067114</v>
      </c>
      <c r="E159" s="45">
        <f t="shared" si="36"/>
        <v>249</v>
      </c>
      <c r="F159" s="45">
        <f t="shared" si="37"/>
        <v>59</v>
      </c>
      <c r="G159" s="47">
        <f t="shared" si="38"/>
        <v>1</v>
      </c>
      <c r="H159" s="47">
        <f t="shared" si="39"/>
        <v>-1</v>
      </c>
      <c r="I159" s="48">
        <f t="shared" si="40"/>
        <v>4.86328125</v>
      </c>
      <c r="J159" s="48">
        <f t="shared" si="41"/>
        <v>1.15234375</v>
      </c>
      <c r="K159" s="49">
        <f t="shared" si="42"/>
        <v>1.9951923076923077</v>
      </c>
      <c r="L159" s="49">
        <f t="shared" si="43"/>
        <v>0.47275641025641024</v>
      </c>
      <c r="M159" s="50">
        <f t="shared" si="47"/>
        <v>1.4963942307692308</v>
      </c>
      <c r="N159" s="50">
        <f t="shared" si="48"/>
        <v>1.9951923076923077</v>
      </c>
      <c r="O159" s="50">
        <f t="shared" si="49"/>
        <v>1.9951923076923077</v>
      </c>
      <c r="P159" s="45"/>
      <c r="Q159" s="46">
        <f t="shared" si="44"/>
        <v>0.7299597723022964</v>
      </c>
    </row>
    <row r="160" spans="1:17" ht="12.75">
      <c r="A160" s="44">
        <f t="shared" si="34"/>
        <v>104.0625</v>
      </c>
      <c r="B160" s="45">
        <f t="shared" si="45"/>
        <v>1.8162332528565992</v>
      </c>
      <c r="C160" s="45">
        <f t="shared" si="46"/>
        <v>0.970031253194544</v>
      </c>
      <c r="D160" s="45">
        <f t="shared" si="35"/>
        <v>-0.24298017990326387</v>
      </c>
      <c r="E160" s="45">
        <f t="shared" si="36"/>
        <v>248</v>
      </c>
      <c r="F160" s="45">
        <f t="shared" si="37"/>
        <v>62</v>
      </c>
      <c r="G160" s="47">
        <f t="shared" si="38"/>
        <v>1</v>
      </c>
      <c r="H160" s="47">
        <f t="shared" si="39"/>
        <v>-1</v>
      </c>
      <c r="I160" s="48">
        <f t="shared" si="40"/>
        <v>4.84375</v>
      </c>
      <c r="J160" s="48">
        <f t="shared" si="41"/>
        <v>1.2109375</v>
      </c>
      <c r="K160" s="49">
        <f t="shared" si="42"/>
        <v>1.9871794871794872</v>
      </c>
      <c r="L160" s="49">
        <f t="shared" si="43"/>
        <v>0.4967948717948718</v>
      </c>
      <c r="M160" s="50">
        <f t="shared" si="47"/>
        <v>1.4903846153846154</v>
      </c>
      <c r="N160" s="50">
        <f t="shared" si="48"/>
        <v>1.9871794871794872</v>
      </c>
      <c r="O160" s="50">
        <f t="shared" si="49"/>
        <v>1.9871794871794872</v>
      </c>
      <c r="P160" s="45"/>
      <c r="Q160" s="46">
        <f t="shared" si="44"/>
        <v>0.7151655935900294</v>
      </c>
    </row>
    <row r="161" spans="1:17" ht="12.75">
      <c r="A161" s="44">
        <f t="shared" si="34"/>
        <v>104.765625</v>
      </c>
      <c r="B161" s="45">
        <f t="shared" si="45"/>
        <v>1.8285050991596843</v>
      </c>
      <c r="C161" s="45">
        <f t="shared" si="46"/>
        <v>0.9669764710448521</v>
      </c>
      <c r="D161" s="45">
        <f t="shared" si="35"/>
        <v>-0.2548656596045145</v>
      </c>
      <c r="E161" s="45">
        <f t="shared" si="36"/>
        <v>247</v>
      </c>
      <c r="F161" s="45">
        <f t="shared" si="37"/>
        <v>65</v>
      </c>
      <c r="G161" s="47">
        <f t="shared" si="38"/>
        <v>1</v>
      </c>
      <c r="H161" s="47">
        <f t="shared" si="39"/>
        <v>-1</v>
      </c>
      <c r="I161" s="48">
        <f t="shared" si="40"/>
        <v>4.82421875</v>
      </c>
      <c r="J161" s="48">
        <f t="shared" si="41"/>
        <v>1.26953125</v>
      </c>
      <c r="K161" s="49">
        <f t="shared" si="42"/>
        <v>1.9791666666666667</v>
      </c>
      <c r="L161" s="49">
        <f t="shared" si="43"/>
        <v>0.5208333333333334</v>
      </c>
      <c r="M161" s="50">
        <f t="shared" si="47"/>
        <v>1.484375</v>
      </c>
      <c r="N161" s="50">
        <f t="shared" si="48"/>
        <v>1.9791666666666667</v>
      </c>
      <c r="O161" s="50">
        <f t="shared" si="49"/>
        <v>1.9791666666666667</v>
      </c>
      <c r="P161" s="45"/>
      <c r="Q161" s="46">
        <f t="shared" si="44"/>
        <v>0.7002637135699538</v>
      </c>
    </row>
    <row r="162" spans="1:17" ht="12.75">
      <c r="A162" s="44">
        <f t="shared" si="34"/>
        <v>105.46875</v>
      </c>
      <c r="B162" s="45">
        <f t="shared" si="45"/>
        <v>1.8407769454627694</v>
      </c>
      <c r="C162" s="45">
        <f t="shared" si="46"/>
        <v>0.9637760657954398</v>
      </c>
      <c r="D162" s="45">
        <f t="shared" si="35"/>
        <v>-0.2667127574748983</v>
      </c>
      <c r="E162" s="45">
        <f t="shared" si="36"/>
        <v>246</v>
      </c>
      <c r="F162" s="45">
        <f t="shared" si="37"/>
        <v>68</v>
      </c>
      <c r="G162" s="47">
        <f t="shared" si="38"/>
        <v>1</v>
      </c>
      <c r="H162" s="47">
        <f t="shared" si="39"/>
        <v>-1</v>
      </c>
      <c r="I162" s="48">
        <f t="shared" si="40"/>
        <v>4.8046875</v>
      </c>
      <c r="J162" s="48">
        <f t="shared" si="41"/>
        <v>1.328125</v>
      </c>
      <c r="K162" s="49">
        <f t="shared" si="42"/>
        <v>1.971153846153846</v>
      </c>
      <c r="L162" s="49">
        <f t="shared" si="43"/>
        <v>0.5448717948717948</v>
      </c>
      <c r="M162" s="50">
        <f t="shared" si="47"/>
        <v>1.4783653846153846</v>
      </c>
      <c r="N162" s="50">
        <f t="shared" si="48"/>
        <v>1.971153846153846</v>
      </c>
      <c r="O162" s="50">
        <f t="shared" si="49"/>
        <v>1.971153846153846</v>
      </c>
      <c r="P162" s="45"/>
      <c r="Q162" s="46">
        <f t="shared" si="44"/>
        <v>0.685256376410387</v>
      </c>
    </row>
    <row r="163" spans="1:17" ht="12.75">
      <c r="A163" s="44">
        <f t="shared" si="34"/>
        <v>106.171875</v>
      </c>
      <c r="B163" s="45">
        <f t="shared" si="45"/>
        <v>1.8530487917658545</v>
      </c>
      <c r="C163" s="45">
        <f t="shared" si="46"/>
        <v>0.9604305194155659</v>
      </c>
      <c r="D163" s="45">
        <f t="shared" si="35"/>
        <v>-0.27851968938505295</v>
      </c>
      <c r="E163" s="45">
        <f t="shared" si="36"/>
        <v>245</v>
      </c>
      <c r="F163" s="45">
        <f t="shared" si="37"/>
        <v>71</v>
      </c>
      <c r="G163" s="47">
        <f t="shared" si="38"/>
        <v>1</v>
      </c>
      <c r="H163" s="47">
        <f t="shared" si="39"/>
        <v>-1</v>
      </c>
      <c r="I163" s="48">
        <f t="shared" si="40"/>
        <v>4.78515625</v>
      </c>
      <c r="J163" s="48">
        <f t="shared" si="41"/>
        <v>1.38671875</v>
      </c>
      <c r="K163" s="49">
        <f t="shared" si="42"/>
        <v>1.9631410256410255</v>
      </c>
      <c r="L163" s="49">
        <f t="shared" si="43"/>
        <v>0.5689102564102564</v>
      </c>
      <c r="M163" s="50">
        <f t="shared" si="47"/>
        <v>1.4723557692307692</v>
      </c>
      <c r="N163" s="50">
        <f t="shared" si="48"/>
        <v>1.9631410256410255</v>
      </c>
      <c r="O163" s="50">
        <f t="shared" si="49"/>
        <v>1.9631410256410255</v>
      </c>
      <c r="P163" s="45"/>
      <c r="Q163" s="46">
        <f t="shared" si="44"/>
        <v>0.6701458421611037</v>
      </c>
    </row>
    <row r="164" spans="1:17" ht="12.75">
      <c r="A164" s="44">
        <f t="shared" si="34"/>
        <v>106.875</v>
      </c>
      <c r="B164" s="45">
        <f t="shared" si="45"/>
        <v>1.8653206380689396</v>
      </c>
      <c r="C164" s="45">
        <f t="shared" si="46"/>
        <v>0.9569403357322089</v>
      </c>
      <c r="D164" s="45">
        <f t="shared" si="35"/>
        <v>-0.29028467725446216</v>
      </c>
      <c r="E164" s="45">
        <f t="shared" si="36"/>
        <v>244</v>
      </c>
      <c r="F164" s="45">
        <f t="shared" si="37"/>
        <v>74</v>
      </c>
      <c r="G164" s="47">
        <f t="shared" si="38"/>
        <v>1</v>
      </c>
      <c r="H164" s="47">
        <f t="shared" si="39"/>
        <v>-1</v>
      </c>
      <c r="I164" s="48">
        <f t="shared" si="40"/>
        <v>4.765625</v>
      </c>
      <c r="J164" s="48">
        <f t="shared" si="41"/>
        <v>1.4453125</v>
      </c>
      <c r="K164" s="49">
        <f t="shared" si="42"/>
        <v>1.9551282051282053</v>
      </c>
      <c r="L164" s="49">
        <f t="shared" si="43"/>
        <v>0.592948717948718</v>
      </c>
      <c r="M164" s="50">
        <f t="shared" si="47"/>
        <v>1.466346153846154</v>
      </c>
      <c r="N164" s="50">
        <f t="shared" si="48"/>
        <v>1.9551282051282053</v>
      </c>
      <c r="O164" s="50">
        <f t="shared" si="49"/>
        <v>1.9551282051282053</v>
      </c>
      <c r="P164" s="45"/>
      <c r="Q164" s="46">
        <f t="shared" si="44"/>
        <v>0.6549343864129809</v>
      </c>
    </row>
    <row r="165" spans="1:17" ht="12.75">
      <c r="A165" s="44">
        <f t="shared" si="34"/>
        <v>107.578125</v>
      </c>
      <c r="B165" s="45">
        <f t="shared" si="45"/>
        <v>1.8775924843720249</v>
      </c>
      <c r="C165" s="45">
        <f t="shared" si="46"/>
        <v>0.9533060403541939</v>
      </c>
      <c r="D165" s="45">
        <f t="shared" si="35"/>
        <v>-0.3020059493192281</v>
      </c>
      <c r="E165" s="45">
        <f t="shared" si="36"/>
        <v>244</v>
      </c>
      <c r="F165" s="45">
        <f t="shared" si="37"/>
        <v>77</v>
      </c>
      <c r="G165" s="47">
        <f t="shared" si="38"/>
        <v>1</v>
      </c>
      <c r="H165" s="47">
        <f t="shared" si="39"/>
        <v>-1</v>
      </c>
      <c r="I165" s="48">
        <f t="shared" si="40"/>
        <v>4.765625</v>
      </c>
      <c r="J165" s="48">
        <f t="shared" si="41"/>
        <v>1.50390625</v>
      </c>
      <c r="K165" s="49">
        <f t="shared" si="42"/>
        <v>1.9551282051282053</v>
      </c>
      <c r="L165" s="49">
        <f t="shared" si="43"/>
        <v>0.6169871794871795</v>
      </c>
      <c r="M165" s="50">
        <f t="shared" si="47"/>
        <v>1.466346153846154</v>
      </c>
      <c r="N165" s="50">
        <f t="shared" si="48"/>
        <v>1.9551282051282053</v>
      </c>
      <c r="O165" s="50">
        <f t="shared" si="49"/>
        <v>1.9551282051282053</v>
      </c>
      <c r="P165" s="45"/>
      <c r="Q165" s="46">
        <f t="shared" si="44"/>
        <v>0.6396242999553025</v>
      </c>
    </row>
    <row r="166" spans="1:17" ht="12.75">
      <c r="A166" s="44">
        <f t="shared" si="34"/>
        <v>108.28125</v>
      </c>
      <c r="B166" s="45">
        <f t="shared" si="45"/>
        <v>1.88986433067511</v>
      </c>
      <c r="C166" s="45">
        <f t="shared" si="46"/>
        <v>0.9495281805930367</v>
      </c>
      <c r="D166" s="45">
        <f t="shared" si="35"/>
        <v>-0.3136817403988914</v>
      </c>
      <c r="E166" s="45">
        <f t="shared" si="36"/>
        <v>243</v>
      </c>
      <c r="F166" s="45">
        <f t="shared" si="37"/>
        <v>80</v>
      </c>
      <c r="G166" s="47">
        <f t="shared" si="38"/>
        <v>1</v>
      </c>
      <c r="H166" s="47">
        <f t="shared" si="39"/>
        <v>-1</v>
      </c>
      <c r="I166" s="48">
        <f t="shared" si="40"/>
        <v>4.74609375</v>
      </c>
      <c r="J166" s="48">
        <f t="shared" si="41"/>
        <v>1.5625</v>
      </c>
      <c r="K166" s="49">
        <f t="shared" si="42"/>
        <v>1.9471153846153846</v>
      </c>
      <c r="L166" s="49">
        <f t="shared" si="43"/>
        <v>0.6410256410256411</v>
      </c>
      <c r="M166" s="50">
        <f t="shared" si="47"/>
        <v>1.4603365384615383</v>
      </c>
      <c r="N166" s="50">
        <f t="shared" si="48"/>
        <v>1.9471153846153846</v>
      </c>
      <c r="O166" s="50">
        <f t="shared" si="49"/>
        <v>1.9471153846153846</v>
      </c>
      <c r="P166" s="45"/>
      <c r="Q166" s="46">
        <f t="shared" si="44"/>
        <v>0.6242178884307739</v>
      </c>
    </row>
    <row r="167" spans="1:17" ht="12.75">
      <c r="A167" s="44">
        <f t="shared" si="34"/>
        <v>108.984375</v>
      </c>
      <c r="B167" s="45">
        <f t="shared" si="45"/>
        <v>1.902136176978195</v>
      </c>
      <c r="C167" s="45">
        <f t="shared" si="46"/>
        <v>0.9456073253805214</v>
      </c>
      <c r="D167" s="45">
        <f t="shared" si="35"/>
        <v>-0.32531029216226287</v>
      </c>
      <c r="E167" s="45">
        <f t="shared" si="36"/>
        <v>242</v>
      </c>
      <c r="F167" s="45">
        <f t="shared" si="37"/>
        <v>83</v>
      </c>
      <c r="G167" s="47">
        <f t="shared" si="38"/>
        <v>1</v>
      </c>
      <c r="H167" s="47">
        <f t="shared" si="39"/>
        <v>-1</v>
      </c>
      <c r="I167" s="48">
        <f t="shared" si="40"/>
        <v>4.7265625</v>
      </c>
      <c r="J167" s="48">
        <f t="shared" si="41"/>
        <v>1.62109375</v>
      </c>
      <c r="K167" s="49">
        <f t="shared" si="42"/>
        <v>1.939102564102564</v>
      </c>
      <c r="L167" s="49">
        <f t="shared" si="43"/>
        <v>0.6650641025641025</v>
      </c>
      <c r="M167" s="50">
        <f t="shared" si="47"/>
        <v>1.4543269230769231</v>
      </c>
      <c r="N167" s="50">
        <f t="shared" si="48"/>
        <v>1.939102564102564</v>
      </c>
      <c r="O167" s="50">
        <f t="shared" si="49"/>
        <v>1.939102564102564</v>
      </c>
      <c r="P167" s="45"/>
      <c r="Q167" s="46">
        <f t="shared" si="44"/>
        <v>0.6087174719883015</v>
      </c>
    </row>
    <row r="168" spans="1:17" ht="12.75">
      <c r="A168" s="44">
        <f t="shared" si="34"/>
        <v>109.6875</v>
      </c>
      <c r="B168" s="45">
        <f t="shared" si="45"/>
        <v>1.9144080232812801</v>
      </c>
      <c r="C168" s="45">
        <f t="shared" si="46"/>
        <v>0.9415440651830208</v>
      </c>
      <c r="D168" s="45">
        <f t="shared" si="35"/>
        <v>-0.33688985339221994</v>
      </c>
      <c r="E168" s="45">
        <f t="shared" si="36"/>
        <v>241</v>
      </c>
      <c r="F168" s="45">
        <f t="shared" si="37"/>
        <v>86</v>
      </c>
      <c r="G168" s="47">
        <f t="shared" si="38"/>
        <v>1</v>
      </c>
      <c r="H168" s="47">
        <f t="shared" si="39"/>
        <v>-1</v>
      </c>
      <c r="I168" s="48">
        <f t="shared" si="40"/>
        <v>4.70703125</v>
      </c>
      <c r="J168" s="48">
        <f t="shared" si="41"/>
        <v>1.6796875</v>
      </c>
      <c r="K168" s="49">
        <f t="shared" si="42"/>
        <v>1.9310897435897436</v>
      </c>
      <c r="L168" s="49">
        <f t="shared" si="43"/>
        <v>0.6891025641025641</v>
      </c>
      <c r="M168" s="50">
        <f t="shared" si="47"/>
        <v>1.4483173076923077</v>
      </c>
      <c r="N168" s="50">
        <f t="shared" si="48"/>
        <v>1.9310897435897436</v>
      </c>
      <c r="O168" s="50">
        <f t="shared" si="49"/>
        <v>1.9310897435897436</v>
      </c>
      <c r="P168" s="45"/>
      <c r="Q168" s="46">
        <f t="shared" si="44"/>
        <v>0.5931253849335865</v>
      </c>
    </row>
    <row r="169" spans="1:17" ht="12.75">
      <c r="A169" s="44">
        <f t="shared" si="34"/>
        <v>110.390625</v>
      </c>
      <c r="B169" s="45">
        <f t="shared" si="45"/>
        <v>1.9266798695843652</v>
      </c>
      <c r="C169" s="45">
        <f t="shared" si="46"/>
        <v>0.937339011912575</v>
      </c>
      <c r="D169" s="45">
        <f t="shared" si="35"/>
        <v>-0.3484186802494344</v>
      </c>
      <c r="E169" s="45">
        <f t="shared" si="36"/>
        <v>239</v>
      </c>
      <c r="F169" s="45">
        <f t="shared" si="37"/>
        <v>89</v>
      </c>
      <c r="G169" s="47">
        <f t="shared" si="38"/>
        <v>1</v>
      </c>
      <c r="H169" s="47">
        <f t="shared" si="39"/>
        <v>-1</v>
      </c>
      <c r="I169" s="48">
        <f t="shared" si="40"/>
        <v>4.66796875</v>
      </c>
      <c r="J169" s="48">
        <f t="shared" si="41"/>
        <v>1.73828125</v>
      </c>
      <c r="K169" s="49">
        <f t="shared" si="42"/>
        <v>1.9150641025641026</v>
      </c>
      <c r="L169" s="49">
        <f t="shared" si="43"/>
        <v>0.7131410256410257</v>
      </c>
      <c r="M169" s="50">
        <f t="shared" si="47"/>
        <v>1.436298076923077</v>
      </c>
      <c r="N169" s="50">
        <f t="shared" si="48"/>
        <v>1.9150641025641026</v>
      </c>
      <c r="O169" s="50">
        <f t="shared" si="49"/>
        <v>1.9150641025641026</v>
      </c>
      <c r="P169" s="45"/>
      <c r="Q169" s="46">
        <f t="shared" si="44"/>
        <v>0.5774439753775868</v>
      </c>
    </row>
    <row r="170" spans="1:17" ht="12.75">
      <c r="A170" s="44">
        <f t="shared" si="34"/>
        <v>111.09375</v>
      </c>
      <c r="B170" s="45">
        <f t="shared" si="45"/>
        <v>1.9389517158874505</v>
      </c>
      <c r="C170" s="45">
        <f t="shared" si="46"/>
        <v>0.9329927988347388</v>
      </c>
      <c r="D170" s="45">
        <f t="shared" si="35"/>
        <v>-0.35989503653498817</v>
      </c>
      <c r="E170" s="45">
        <f t="shared" si="36"/>
        <v>238</v>
      </c>
      <c r="F170" s="45">
        <f t="shared" si="37"/>
        <v>92</v>
      </c>
      <c r="G170" s="47">
        <f t="shared" si="38"/>
        <v>1</v>
      </c>
      <c r="H170" s="47">
        <f t="shared" si="39"/>
        <v>-1</v>
      </c>
      <c r="I170" s="48">
        <f t="shared" si="40"/>
        <v>4.6484375</v>
      </c>
      <c r="J170" s="48">
        <f t="shared" si="41"/>
        <v>1.796875</v>
      </c>
      <c r="K170" s="49">
        <f t="shared" si="42"/>
        <v>1.907051282051282</v>
      </c>
      <c r="L170" s="49">
        <f t="shared" si="43"/>
        <v>0.7371794871794872</v>
      </c>
      <c r="M170" s="50">
        <f t="shared" si="47"/>
        <v>1.4302884615384615</v>
      </c>
      <c r="N170" s="50">
        <f t="shared" si="48"/>
        <v>1.907051282051282</v>
      </c>
      <c r="O170" s="50">
        <f t="shared" si="49"/>
        <v>1.907051282051282</v>
      </c>
      <c r="P170" s="45"/>
      <c r="Q170" s="46">
        <f t="shared" si="44"/>
        <v>0.5616756048829014</v>
      </c>
    </row>
    <row r="171" spans="1:17" ht="12.75">
      <c r="A171" s="44">
        <f t="shared" si="34"/>
        <v>111.796875</v>
      </c>
      <c r="B171" s="45">
        <f t="shared" si="45"/>
        <v>1.9512235621905356</v>
      </c>
      <c r="C171" s="45">
        <f t="shared" si="46"/>
        <v>0.9285060804732156</v>
      </c>
      <c r="D171" s="45">
        <f t="shared" si="35"/>
        <v>-0.3713171939518375</v>
      </c>
      <c r="E171" s="45">
        <f t="shared" si="36"/>
        <v>237</v>
      </c>
      <c r="F171" s="45">
        <f t="shared" si="37"/>
        <v>95</v>
      </c>
      <c r="G171" s="47">
        <f t="shared" si="38"/>
        <v>1</v>
      </c>
      <c r="H171" s="47">
        <f t="shared" si="39"/>
        <v>-1</v>
      </c>
      <c r="I171" s="48">
        <f t="shared" si="40"/>
        <v>4.62890625</v>
      </c>
      <c r="J171" s="48">
        <f t="shared" si="41"/>
        <v>1.85546875</v>
      </c>
      <c r="K171" s="49">
        <f t="shared" si="42"/>
        <v>1.8990384615384615</v>
      </c>
      <c r="L171" s="49">
        <f t="shared" si="43"/>
        <v>0.7612179487179487</v>
      </c>
      <c r="M171" s="50">
        <f t="shared" si="47"/>
        <v>1.424278846153846</v>
      </c>
      <c r="N171" s="50">
        <f t="shared" si="48"/>
        <v>1.8990384615384615</v>
      </c>
      <c r="O171" s="50">
        <f t="shared" si="49"/>
        <v>1.8990384615384615</v>
      </c>
      <c r="P171" s="45"/>
      <c r="Q171" s="46">
        <f t="shared" si="44"/>
        <v>0.5458226481081259</v>
      </c>
    </row>
    <row r="172" spans="1:17" ht="12.75">
      <c r="A172" s="44">
        <f t="shared" si="34"/>
        <v>112.5</v>
      </c>
      <c r="B172" s="45">
        <f t="shared" si="45"/>
        <v>1.9634954084936207</v>
      </c>
      <c r="C172" s="45">
        <f t="shared" si="46"/>
        <v>0.9238795325112867</v>
      </c>
      <c r="D172" s="45">
        <f t="shared" si="35"/>
        <v>-0.3826834323650897</v>
      </c>
      <c r="E172" s="45">
        <f t="shared" si="36"/>
        <v>236</v>
      </c>
      <c r="F172" s="45">
        <f t="shared" si="37"/>
        <v>97</v>
      </c>
      <c r="G172" s="47">
        <f t="shared" si="38"/>
        <v>1</v>
      </c>
      <c r="H172" s="47">
        <f t="shared" si="39"/>
        <v>-1</v>
      </c>
      <c r="I172" s="48">
        <f t="shared" si="40"/>
        <v>4.609375</v>
      </c>
      <c r="J172" s="48">
        <f t="shared" si="41"/>
        <v>1.89453125</v>
      </c>
      <c r="K172" s="49">
        <f t="shared" si="42"/>
        <v>1.891025641025641</v>
      </c>
      <c r="L172" s="49">
        <f t="shared" si="43"/>
        <v>0.7772435897435898</v>
      </c>
      <c r="M172" s="50">
        <f t="shared" si="47"/>
        <v>1.4182692307692308</v>
      </c>
      <c r="N172" s="50">
        <f t="shared" si="48"/>
        <v>1.891025641025641</v>
      </c>
      <c r="O172" s="50">
        <f t="shared" si="49"/>
        <v>1.891025641025641</v>
      </c>
      <c r="P172" s="45"/>
      <c r="Q172" s="46">
        <f t="shared" si="44"/>
        <v>0.5298874924502388</v>
      </c>
    </row>
    <row r="173" spans="1:17" ht="12.75">
      <c r="A173" s="44">
        <f t="shared" si="34"/>
        <v>113.203125</v>
      </c>
      <c r="B173" s="45">
        <f t="shared" si="45"/>
        <v>1.9757672547967058</v>
      </c>
      <c r="C173" s="45">
        <f t="shared" si="46"/>
        <v>0.9191138516900578</v>
      </c>
      <c r="D173" s="45">
        <f t="shared" si="35"/>
        <v>-0.393992040061048</v>
      </c>
      <c r="E173" s="45">
        <f t="shared" si="36"/>
        <v>235</v>
      </c>
      <c r="F173" s="45">
        <f t="shared" si="37"/>
        <v>100</v>
      </c>
      <c r="G173" s="47">
        <f t="shared" si="38"/>
        <v>1</v>
      </c>
      <c r="H173" s="47">
        <f t="shared" si="39"/>
        <v>-1</v>
      </c>
      <c r="I173" s="48">
        <f t="shared" si="40"/>
        <v>4.58984375</v>
      </c>
      <c r="J173" s="48">
        <f t="shared" si="41"/>
        <v>1.953125</v>
      </c>
      <c r="K173" s="49">
        <f t="shared" si="42"/>
        <v>1.8830128205128205</v>
      </c>
      <c r="L173" s="49">
        <f t="shared" si="43"/>
        <v>0.8012820512820512</v>
      </c>
      <c r="M173" s="50">
        <f t="shared" si="47"/>
        <v>1.4122596153846154</v>
      </c>
      <c r="N173" s="50">
        <f t="shared" si="48"/>
        <v>1.8830128205128205</v>
      </c>
      <c r="O173" s="50">
        <f t="shared" si="49"/>
        <v>1.8830128205128205</v>
      </c>
      <c r="P173" s="45"/>
      <c r="Q173" s="46">
        <f t="shared" si="44"/>
        <v>0.513872537685068</v>
      </c>
    </row>
    <row r="174" spans="1:17" ht="12.75">
      <c r="A174" s="44">
        <f t="shared" si="34"/>
        <v>113.90625</v>
      </c>
      <c r="B174" s="45">
        <f t="shared" si="45"/>
        <v>1.9880391010997909</v>
      </c>
      <c r="C174" s="45">
        <f t="shared" si="46"/>
        <v>0.9142097557035307</v>
      </c>
      <c r="D174" s="45">
        <f t="shared" si="35"/>
        <v>-0.40524131400498975</v>
      </c>
      <c r="E174" s="45">
        <f t="shared" si="36"/>
        <v>234</v>
      </c>
      <c r="F174" s="45">
        <f t="shared" si="37"/>
        <v>103</v>
      </c>
      <c r="G174" s="47">
        <f t="shared" si="38"/>
        <v>1</v>
      </c>
      <c r="H174" s="47">
        <f t="shared" si="39"/>
        <v>-1</v>
      </c>
      <c r="I174" s="48">
        <f t="shared" si="40"/>
        <v>4.5703125</v>
      </c>
      <c r="J174" s="48">
        <f t="shared" si="41"/>
        <v>2.01171875</v>
      </c>
      <c r="K174" s="49">
        <f t="shared" si="42"/>
        <v>1.875</v>
      </c>
      <c r="L174" s="49">
        <f t="shared" si="43"/>
        <v>0.8253205128205128</v>
      </c>
      <c r="M174" s="50">
        <f t="shared" si="47"/>
        <v>1.40625</v>
      </c>
      <c r="N174" s="50">
        <f t="shared" si="48"/>
        <v>1.875</v>
      </c>
      <c r="O174" s="50">
        <f t="shared" si="49"/>
        <v>1.875</v>
      </c>
      <c r="P174" s="45"/>
      <c r="Q174" s="46">
        <f t="shared" si="44"/>
        <v>0.4977801956058937</v>
      </c>
    </row>
    <row r="175" spans="1:17" ht="12.75">
      <c r="A175" s="44">
        <f t="shared" si="34"/>
        <v>114.609375</v>
      </c>
      <c r="B175" s="45">
        <f t="shared" si="45"/>
        <v>2.000310947402876</v>
      </c>
      <c r="C175" s="45">
        <f t="shared" si="46"/>
        <v>0.9091679830905225</v>
      </c>
      <c r="D175" s="45">
        <f t="shared" si="35"/>
        <v>-0.416429560097637</v>
      </c>
      <c r="E175" s="45">
        <f t="shared" si="36"/>
        <v>232</v>
      </c>
      <c r="F175" s="45">
        <f t="shared" si="37"/>
        <v>106</v>
      </c>
      <c r="G175" s="47">
        <f t="shared" si="38"/>
        <v>1</v>
      </c>
      <c r="H175" s="47">
        <f t="shared" si="39"/>
        <v>-1</v>
      </c>
      <c r="I175" s="48">
        <f t="shared" si="40"/>
        <v>4.53125</v>
      </c>
      <c r="J175" s="48">
        <f t="shared" si="41"/>
        <v>2.0703125</v>
      </c>
      <c r="K175" s="49">
        <f t="shared" si="42"/>
        <v>1.8589743589743588</v>
      </c>
      <c r="L175" s="49">
        <f t="shared" si="43"/>
        <v>0.8493589743589745</v>
      </c>
      <c r="M175" s="50">
        <f t="shared" si="47"/>
        <v>1.3942307692307692</v>
      </c>
      <c r="N175" s="50">
        <f t="shared" si="48"/>
        <v>1.8589743589743588</v>
      </c>
      <c r="O175" s="50">
        <f t="shared" si="49"/>
        <v>1.8589743589743588</v>
      </c>
      <c r="P175" s="45"/>
      <c r="Q175" s="46">
        <f t="shared" si="44"/>
        <v>0.48161288966024063</v>
      </c>
    </row>
    <row r="176" spans="1:17" ht="12.75">
      <c r="A176" s="44">
        <f t="shared" si="34"/>
        <v>115.3125</v>
      </c>
      <c r="B176" s="45">
        <f t="shared" si="45"/>
        <v>2.012582793705961</v>
      </c>
      <c r="C176" s="45">
        <f t="shared" si="46"/>
        <v>0.9039892931234434</v>
      </c>
      <c r="D176" s="45">
        <f t="shared" si="35"/>
        <v>-0.42755509343028186</v>
      </c>
      <c r="E176" s="45">
        <f t="shared" si="36"/>
        <v>231</v>
      </c>
      <c r="F176" s="45">
        <f t="shared" si="37"/>
        <v>109</v>
      </c>
      <c r="G176" s="47">
        <f t="shared" si="38"/>
        <v>1</v>
      </c>
      <c r="H176" s="47">
        <f t="shared" si="39"/>
        <v>-1</v>
      </c>
      <c r="I176" s="48">
        <f t="shared" si="40"/>
        <v>4.51171875</v>
      </c>
      <c r="J176" s="48">
        <f t="shared" si="41"/>
        <v>2.12890625</v>
      </c>
      <c r="K176" s="49">
        <f t="shared" si="42"/>
        <v>1.8509615384615385</v>
      </c>
      <c r="L176" s="49">
        <f t="shared" si="43"/>
        <v>0.8733974358974359</v>
      </c>
      <c r="M176" s="50">
        <f t="shared" si="47"/>
        <v>1.388221153846154</v>
      </c>
      <c r="N176" s="50">
        <f t="shared" si="48"/>
        <v>1.8509615384615385</v>
      </c>
      <c r="O176" s="50">
        <f t="shared" si="49"/>
        <v>1.8509615384615385</v>
      </c>
      <c r="P176" s="45"/>
      <c r="Q176" s="46">
        <f t="shared" si="44"/>
        <v>0.46537305458491607</v>
      </c>
    </row>
    <row r="177" spans="1:17" ht="12.75">
      <c r="A177" s="44">
        <f t="shared" si="34"/>
        <v>116.015625</v>
      </c>
      <c r="B177" s="45">
        <f t="shared" si="45"/>
        <v>2.024854640009046</v>
      </c>
      <c r="C177" s="45">
        <f t="shared" si="46"/>
        <v>0.8986744656939539</v>
      </c>
      <c r="D177" s="45">
        <f t="shared" si="35"/>
        <v>-0.4386162385385274</v>
      </c>
      <c r="E177" s="45">
        <f t="shared" si="36"/>
        <v>230</v>
      </c>
      <c r="F177" s="45">
        <f t="shared" si="37"/>
        <v>112</v>
      </c>
      <c r="G177" s="47">
        <f t="shared" si="38"/>
        <v>1</v>
      </c>
      <c r="H177" s="47">
        <f t="shared" si="39"/>
        <v>-1</v>
      </c>
      <c r="I177" s="48">
        <f t="shared" si="40"/>
        <v>4.4921875</v>
      </c>
      <c r="J177" s="48">
        <f t="shared" si="41"/>
        <v>2.1875</v>
      </c>
      <c r="K177" s="49">
        <f t="shared" si="42"/>
        <v>1.8429487179487178</v>
      </c>
      <c r="L177" s="49">
        <f t="shared" si="43"/>
        <v>0.8974358974358975</v>
      </c>
      <c r="M177" s="50">
        <f t="shared" si="47"/>
        <v>1.3822115384615383</v>
      </c>
      <c r="N177" s="50">
        <f t="shared" si="48"/>
        <v>1.8429487179487178</v>
      </c>
      <c r="O177" s="50">
        <f t="shared" si="49"/>
        <v>1.8429487179487178</v>
      </c>
      <c r="P177" s="45"/>
      <c r="Q177" s="46">
        <f t="shared" si="44"/>
        <v>0.4490631360393472</v>
      </c>
    </row>
    <row r="178" spans="1:17" ht="12.75">
      <c r="A178" s="44">
        <f t="shared" si="34"/>
        <v>116.71875</v>
      </c>
      <c r="B178" s="45">
        <f t="shared" si="45"/>
        <v>2.0371264863121317</v>
      </c>
      <c r="C178" s="45">
        <f t="shared" si="46"/>
        <v>0.8932243011955152</v>
      </c>
      <c r="D178" s="45">
        <f t="shared" si="35"/>
        <v>-0.4496113296546067</v>
      </c>
      <c r="E178" s="45">
        <f t="shared" si="36"/>
        <v>228</v>
      </c>
      <c r="F178" s="45">
        <f t="shared" si="37"/>
        <v>115</v>
      </c>
      <c r="G178" s="47">
        <f t="shared" si="38"/>
        <v>1</v>
      </c>
      <c r="H178" s="47">
        <f t="shared" si="39"/>
        <v>-1</v>
      </c>
      <c r="I178" s="48">
        <f t="shared" si="40"/>
        <v>4.453125</v>
      </c>
      <c r="J178" s="48">
        <f t="shared" si="41"/>
        <v>2.24609375</v>
      </c>
      <c r="K178" s="49">
        <f t="shared" si="42"/>
        <v>1.8269230769230769</v>
      </c>
      <c r="L178" s="49">
        <f t="shared" si="43"/>
        <v>0.9214743589743589</v>
      </c>
      <c r="M178" s="50">
        <f t="shared" si="47"/>
        <v>1.3701923076923077</v>
      </c>
      <c r="N178" s="50">
        <f t="shared" si="48"/>
        <v>1.8269230769230769</v>
      </c>
      <c r="O178" s="50">
        <f t="shared" si="49"/>
        <v>1.8269230769230769</v>
      </c>
      <c r="P178" s="45"/>
      <c r="Q178" s="46">
        <f t="shared" si="44"/>
        <v>0.43268559023727515</v>
      </c>
    </row>
    <row r="179" spans="1:17" ht="12.75">
      <c r="A179" s="44">
        <f t="shared" si="34"/>
        <v>117.421875</v>
      </c>
      <c r="B179" s="45">
        <f t="shared" si="45"/>
        <v>2.0493983326152168</v>
      </c>
      <c r="C179" s="45">
        <f t="shared" si="46"/>
        <v>0.8876396204028539</v>
      </c>
      <c r="D179" s="45">
        <f t="shared" si="35"/>
        <v>-0.46053871095824006</v>
      </c>
      <c r="E179" s="45">
        <f t="shared" si="36"/>
        <v>227</v>
      </c>
      <c r="F179" s="45">
        <f t="shared" si="37"/>
        <v>117</v>
      </c>
      <c r="G179" s="47">
        <f t="shared" si="38"/>
        <v>1</v>
      </c>
      <c r="H179" s="47">
        <f t="shared" si="39"/>
        <v>-1</v>
      </c>
      <c r="I179" s="48">
        <f t="shared" si="40"/>
        <v>4.43359375</v>
      </c>
      <c r="J179" s="48">
        <f t="shared" si="41"/>
        <v>2.28515625</v>
      </c>
      <c r="K179" s="49">
        <f t="shared" si="42"/>
        <v>1.8189102564102564</v>
      </c>
      <c r="L179" s="49">
        <f t="shared" si="43"/>
        <v>0.9375</v>
      </c>
      <c r="M179" s="50">
        <f t="shared" si="47"/>
        <v>1.3641826923076923</v>
      </c>
      <c r="N179" s="50">
        <f t="shared" si="48"/>
        <v>1.8189102564102564</v>
      </c>
      <c r="O179" s="50">
        <f t="shared" si="49"/>
        <v>1.8189102564102564</v>
      </c>
      <c r="P179" s="45"/>
      <c r="Q179" s="46">
        <f t="shared" si="44"/>
        <v>0.41624288357685624</v>
      </c>
    </row>
    <row r="180" spans="1:17" ht="12.75">
      <c r="A180" s="44">
        <f t="shared" si="34"/>
        <v>118.125</v>
      </c>
      <c r="B180" s="45">
        <f t="shared" si="45"/>
        <v>2.061670178918302</v>
      </c>
      <c r="C180" s="45">
        <f t="shared" si="46"/>
        <v>0.881921264348355</v>
      </c>
      <c r="D180" s="45">
        <f t="shared" si="35"/>
        <v>-0.4713967368259977</v>
      </c>
      <c r="E180" s="45">
        <f t="shared" si="36"/>
        <v>225</v>
      </c>
      <c r="F180" s="45">
        <f t="shared" si="37"/>
        <v>120</v>
      </c>
      <c r="G180" s="47">
        <f t="shared" si="38"/>
        <v>1</v>
      </c>
      <c r="H180" s="47">
        <f t="shared" si="39"/>
        <v>-1</v>
      </c>
      <c r="I180" s="48">
        <f t="shared" si="40"/>
        <v>4.39453125</v>
      </c>
      <c r="J180" s="48">
        <f t="shared" si="41"/>
        <v>2.34375</v>
      </c>
      <c r="K180" s="49">
        <f t="shared" si="42"/>
        <v>1.8028846153846154</v>
      </c>
      <c r="L180" s="49">
        <f t="shared" si="43"/>
        <v>0.9615384615384616</v>
      </c>
      <c r="M180" s="50">
        <f t="shared" si="47"/>
        <v>1.3521634615384617</v>
      </c>
      <c r="N180" s="50">
        <f t="shared" si="48"/>
        <v>1.8028846153846154</v>
      </c>
      <c r="O180" s="50">
        <f t="shared" si="49"/>
        <v>1.8028846153846154</v>
      </c>
      <c r="P180" s="45"/>
      <c r="Q180" s="46">
        <f t="shared" si="44"/>
        <v>0.39973749226923233</v>
      </c>
    </row>
    <row r="181" spans="1:17" ht="12.75">
      <c r="A181" s="44">
        <f t="shared" si="34"/>
        <v>118.828125</v>
      </c>
      <c r="B181" s="45">
        <f t="shared" si="45"/>
        <v>2.073942025221387</v>
      </c>
      <c r="C181" s="45">
        <f t="shared" si="46"/>
        <v>0.8760700941954066</v>
      </c>
      <c r="D181" s="45">
        <f t="shared" si="35"/>
        <v>-0.4821837720791227</v>
      </c>
      <c r="E181" s="45">
        <f t="shared" si="36"/>
        <v>224</v>
      </c>
      <c r="F181" s="45">
        <f t="shared" si="37"/>
        <v>123</v>
      </c>
      <c r="G181" s="47">
        <f t="shared" si="38"/>
        <v>1</v>
      </c>
      <c r="H181" s="47">
        <f t="shared" si="39"/>
        <v>-1</v>
      </c>
      <c r="I181" s="48">
        <f t="shared" si="40"/>
        <v>4.375</v>
      </c>
      <c r="J181" s="48">
        <f t="shared" si="41"/>
        <v>2.40234375</v>
      </c>
      <c r="K181" s="49">
        <f t="shared" si="42"/>
        <v>1.794871794871795</v>
      </c>
      <c r="L181" s="49">
        <f t="shared" si="43"/>
        <v>0.985576923076923</v>
      </c>
      <c r="M181" s="50">
        <f t="shared" si="47"/>
        <v>1.3461538461538463</v>
      </c>
      <c r="N181" s="50">
        <f t="shared" si="48"/>
        <v>1.794871794871795</v>
      </c>
      <c r="O181" s="50">
        <f t="shared" si="49"/>
        <v>1.794871794871795</v>
      </c>
      <c r="P181" s="45"/>
      <c r="Q181" s="46">
        <f t="shared" si="44"/>
        <v>0.3831719019656226</v>
      </c>
    </row>
    <row r="182" spans="1:17" ht="12.75">
      <c r="A182" s="44">
        <f t="shared" si="34"/>
        <v>119.53125</v>
      </c>
      <c r="B182" s="45">
        <f t="shared" si="45"/>
        <v>2.086213871524472</v>
      </c>
      <c r="C182" s="45">
        <f t="shared" si="46"/>
        <v>0.8700869911087115</v>
      </c>
      <c r="D182" s="45">
        <f t="shared" si="35"/>
        <v>-0.492898192229784</v>
      </c>
      <c r="E182" s="45">
        <f t="shared" si="36"/>
        <v>222</v>
      </c>
      <c r="F182" s="45">
        <f t="shared" si="37"/>
        <v>126</v>
      </c>
      <c r="G182" s="47">
        <f t="shared" si="38"/>
        <v>1</v>
      </c>
      <c r="H182" s="47">
        <f t="shared" si="39"/>
        <v>-1</v>
      </c>
      <c r="I182" s="48">
        <f t="shared" si="40"/>
        <v>4.3359375</v>
      </c>
      <c r="J182" s="48">
        <f t="shared" si="41"/>
        <v>2.4609375</v>
      </c>
      <c r="K182" s="49">
        <f t="shared" si="42"/>
        <v>1.778846153846154</v>
      </c>
      <c r="L182" s="49">
        <f t="shared" si="43"/>
        <v>1.0096153846153846</v>
      </c>
      <c r="M182" s="50">
        <f t="shared" si="47"/>
        <v>1.3341346153846154</v>
      </c>
      <c r="N182" s="50">
        <f t="shared" si="48"/>
        <v>1.778846153846154</v>
      </c>
      <c r="O182" s="50">
        <f t="shared" si="49"/>
        <v>1.778846153846154</v>
      </c>
      <c r="P182" s="45"/>
      <c r="Q182" s="46">
        <f t="shared" si="44"/>
        <v>0.366548607382994</v>
      </c>
    </row>
    <row r="183" spans="1:17" ht="12.75">
      <c r="A183" s="44">
        <f t="shared" si="34"/>
        <v>120.234375</v>
      </c>
      <c r="B183" s="45">
        <f t="shared" si="45"/>
        <v>2.098485717827557</v>
      </c>
      <c r="C183" s="45">
        <f t="shared" si="46"/>
        <v>0.8639728561215868</v>
      </c>
      <c r="D183" s="45">
        <f t="shared" si="35"/>
        <v>-0.5035383837257175</v>
      </c>
      <c r="E183" s="45">
        <f t="shared" si="36"/>
        <v>221</v>
      </c>
      <c r="F183" s="45">
        <f t="shared" si="37"/>
        <v>128</v>
      </c>
      <c r="G183" s="47">
        <f t="shared" si="38"/>
        <v>1</v>
      </c>
      <c r="H183" s="47">
        <f t="shared" si="39"/>
        <v>-1</v>
      </c>
      <c r="I183" s="48">
        <f t="shared" si="40"/>
        <v>4.31640625</v>
      </c>
      <c r="J183" s="48">
        <f t="shared" si="41"/>
        <v>2.5</v>
      </c>
      <c r="K183" s="49">
        <f t="shared" si="42"/>
        <v>1.7708333333333333</v>
      </c>
      <c r="L183" s="49">
        <f t="shared" si="43"/>
        <v>1.0256410256410255</v>
      </c>
      <c r="M183" s="50">
        <f t="shared" si="47"/>
        <v>1.328125</v>
      </c>
      <c r="N183" s="50">
        <f t="shared" si="48"/>
        <v>1.7708333333333333</v>
      </c>
      <c r="O183" s="50">
        <f t="shared" si="49"/>
        <v>1.7708333333333333</v>
      </c>
      <c r="P183" s="45"/>
      <c r="Q183" s="46">
        <f t="shared" si="44"/>
        <v>0.34987011192836515</v>
      </c>
    </row>
    <row r="184" spans="1:17" ht="12.75">
      <c r="A184" s="44">
        <f t="shared" si="34"/>
        <v>120.9375</v>
      </c>
      <c r="B184" s="45">
        <f t="shared" si="45"/>
        <v>2.110757564130642</v>
      </c>
      <c r="C184" s="45">
        <f t="shared" si="46"/>
        <v>0.8577286100002721</v>
      </c>
      <c r="D184" s="45">
        <f t="shared" si="35"/>
        <v>-0.5141027441932217</v>
      </c>
      <c r="E184" s="45">
        <f t="shared" si="36"/>
        <v>219</v>
      </c>
      <c r="F184" s="45">
        <f t="shared" si="37"/>
        <v>131</v>
      </c>
      <c r="G184" s="47">
        <f t="shared" si="38"/>
        <v>1</v>
      </c>
      <c r="H184" s="47">
        <f t="shared" si="39"/>
        <v>-1</v>
      </c>
      <c r="I184" s="48">
        <f t="shared" si="40"/>
        <v>4.27734375</v>
      </c>
      <c r="J184" s="48">
        <f t="shared" si="41"/>
        <v>2.55859375</v>
      </c>
      <c r="K184" s="49">
        <f t="shared" si="42"/>
        <v>1.7548076923076923</v>
      </c>
      <c r="L184" s="49">
        <f t="shared" si="43"/>
        <v>1.0496794871794872</v>
      </c>
      <c r="M184" s="50">
        <f t="shared" si="47"/>
        <v>1.3161057692307692</v>
      </c>
      <c r="N184" s="50">
        <f t="shared" si="48"/>
        <v>1.7548076923076923</v>
      </c>
      <c r="O184" s="50">
        <f t="shared" si="49"/>
        <v>1.7548076923076923</v>
      </c>
      <c r="P184" s="45"/>
      <c r="Q184" s="46">
        <f t="shared" si="44"/>
        <v>0.3331389273218034</v>
      </c>
    </row>
    <row r="185" spans="1:17" ht="12.75">
      <c r="A185" s="44">
        <f t="shared" si="34"/>
        <v>121.640625</v>
      </c>
      <c r="B185" s="45">
        <f t="shared" si="45"/>
        <v>2.1230294104337273</v>
      </c>
      <c r="C185" s="45">
        <f t="shared" si="46"/>
        <v>0.8513551931052652</v>
      </c>
      <c r="D185" s="45">
        <f t="shared" si="35"/>
        <v>-0.5245896826784687</v>
      </c>
      <c r="E185" s="45">
        <f t="shared" si="36"/>
        <v>217</v>
      </c>
      <c r="F185" s="45">
        <f t="shared" si="37"/>
        <v>134</v>
      </c>
      <c r="G185" s="47">
        <f t="shared" si="38"/>
        <v>1</v>
      </c>
      <c r="H185" s="47">
        <f t="shared" si="39"/>
        <v>-1</v>
      </c>
      <c r="I185" s="48">
        <f t="shared" si="40"/>
        <v>4.23828125</v>
      </c>
      <c r="J185" s="48">
        <f t="shared" si="41"/>
        <v>2.6171875</v>
      </c>
      <c r="K185" s="49">
        <f t="shared" si="42"/>
        <v>1.7387820512820513</v>
      </c>
      <c r="L185" s="49">
        <f t="shared" si="43"/>
        <v>1.0737179487179487</v>
      </c>
      <c r="M185" s="50">
        <f t="shared" si="47"/>
        <v>1.3040865384615385</v>
      </c>
      <c r="N185" s="50">
        <f t="shared" si="48"/>
        <v>1.7387820512820513</v>
      </c>
      <c r="O185" s="50">
        <f t="shared" si="49"/>
        <v>1.7387820512820513</v>
      </c>
      <c r="P185" s="45"/>
      <c r="Q185" s="46">
        <f t="shared" si="44"/>
        <v>0.31635757321816815</v>
      </c>
    </row>
    <row r="186" spans="1:17" ht="12.75">
      <c r="A186" s="44">
        <f t="shared" si="34"/>
        <v>122.34375</v>
      </c>
      <c r="B186" s="45">
        <f t="shared" si="45"/>
        <v>2.1353012567368124</v>
      </c>
      <c r="C186" s="45">
        <f t="shared" si="46"/>
        <v>0.8448535652497072</v>
      </c>
      <c r="D186" s="45">
        <f t="shared" si="35"/>
        <v>-0.534997619887097</v>
      </c>
      <c r="E186" s="45">
        <f t="shared" si="36"/>
        <v>216</v>
      </c>
      <c r="F186" s="45">
        <f t="shared" si="37"/>
        <v>136</v>
      </c>
      <c r="G186" s="47">
        <f t="shared" si="38"/>
        <v>1</v>
      </c>
      <c r="H186" s="47">
        <f t="shared" si="39"/>
        <v>-1</v>
      </c>
      <c r="I186" s="48">
        <f t="shared" si="40"/>
        <v>4.21875</v>
      </c>
      <c r="J186" s="48">
        <f t="shared" si="41"/>
        <v>2.65625</v>
      </c>
      <c r="K186" s="49">
        <f t="shared" si="42"/>
        <v>1.7307692307692308</v>
      </c>
      <c r="L186" s="49">
        <f t="shared" si="43"/>
        <v>1.0897435897435896</v>
      </c>
      <c r="M186" s="50">
        <f t="shared" si="47"/>
        <v>1.2980769230769231</v>
      </c>
      <c r="N186" s="50">
        <f t="shared" si="48"/>
        <v>1.7307692307692308</v>
      </c>
      <c r="O186" s="50">
        <f t="shared" si="49"/>
        <v>1.7307692307692308</v>
      </c>
      <c r="P186" s="45"/>
      <c r="Q186" s="46">
        <f t="shared" si="44"/>
        <v>0.299528576827661</v>
      </c>
    </row>
    <row r="187" spans="1:17" ht="12.75">
      <c r="A187" s="44">
        <f t="shared" si="34"/>
        <v>123.046875</v>
      </c>
      <c r="B187" s="45">
        <f t="shared" si="45"/>
        <v>2.1475731030398975</v>
      </c>
      <c r="C187" s="45">
        <f t="shared" si="46"/>
        <v>0.8382247055548382</v>
      </c>
      <c r="D187" s="45">
        <f t="shared" si="35"/>
        <v>-0.5453249884220462</v>
      </c>
      <c r="E187" s="45">
        <f t="shared" si="36"/>
        <v>214</v>
      </c>
      <c r="F187" s="45">
        <f t="shared" si="37"/>
        <v>139</v>
      </c>
      <c r="G187" s="47">
        <f t="shared" si="38"/>
        <v>1</v>
      </c>
      <c r="H187" s="47">
        <f t="shared" si="39"/>
        <v>-1</v>
      </c>
      <c r="I187" s="48">
        <f t="shared" si="40"/>
        <v>4.1796875</v>
      </c>
      <c r="J187" s="48">
        <f t="shared" si="41"/>
        <v>2.71484375</v>
      </c>
      <c r="K187" s="49">
        <f t="shared" si="42"/>
        <v>1.7147435897435899</v>
      </c>
      <c r="L187" s="49">
        <f t="shared" si="43"/>
        <v>1.1137820512820513</v>
      </c>
      <c r="M187" s="50">
        <f t="shared" si="47"/>
        <v>1.2860576923076925</v>
      </c>
      <c r="N187" s="50">
        <f t="shared" si="48"/>
        <v>1.7147435897435899</v>
      </c>
      <c r="O187" s="50">
        <f t="shared" si="49"/>
        <v>1.7147435897435899</v>
      </c>
      <c r="P187" s="45"/>
      <c r="Q187" s="46">
        <f t="shared" si="44"/>
        <v>0.28265447253523623</v>
      </c>
    </row>
    <row r="188" spans="1:17" ht="12.75">
      <c r="A188" s="44">
        <f t="shared" si="34"/>
        <v>123.75</v>
      </c>
      <c r="B188" s="45">
        <f t="shared" si="45"/>
        <v>2.1598449493429825</v>
      </c>
      <c r="C188" s="45">
        <f t="shared" si="46"/>
        <v>0.8314696123025455</v>
      </c>
      <c r="D188" s="45">
        <f t="shared" si="35"/>
        <v>-0.555570233019602</v>
      </c>
      <c r="E188" s="45">
        <f t="shared" si="36"/>
        <v>212</v>
      </c>
      <c r="F188" s="45">
        <f t="shared" si="37"/>
        <v>142</v>
      </c>
      <c r="G188" s="47">
        <f t="shared" si="38"/>
        <v>1</v>
      </c>
      <c r="H188" s="47">
        <f t="shared" si="39"/>
        <v>-1</v>
      </c>
      <c r="I188" s="48">
        <f t="shared" si="40"/>
        <v>4.140625</v>
      </c>
      <c r="J188" s="48">
        <f t="shared" si="41"/>
        <v>2.7734375</v>
      </c>
      <c r="K188" s="49">
        <f t="shared" si="42"/>
        <v>1.698717948717949</v>
      </c>
      <c r="L188" s="49">
        <f t="shared" si="43"/>
        <v>1.1378205128205128</v>
      </c>
      <c r="M188" s="50">
        <f t="shared" si="47"/>
        <v>1.2740384615384617</v>
      </c>
      <c r="N188" s="50">
        <f t="shared" si="48"/>
        <v>1.698717948717949</v>
      </c>
      <c r="O188" s="50">
        <f t="shared" si="49"/>
        <v>1.698717948717949</v>
      </c>
      <c r="P188" s="45"/>
      <c r="Q188" s="46">
        <f t="shared" si="44"/>
        <v>0.2657378015189322</v>
      </c>
    </row>
    <row r="189" spans="1:17" ht="12.75">
      <c r="A189" s="44">
        <f t="shared" si="34"/>
        <v>124.453125</v>
      </c>
      <c r="B189" s="45">
        <f t="shared" si="45"/>
        <v>2.172116795646068</v>
      </c>
      <c r="C189" s="45">
        <f t="shared" si="46"/>
        <v>0.8245893027850252</v>
      </c>
      <c r="D189" s="45">
        <f t="shared" si="35"/>
        <v>-0.5657318107836132</v>
      </c>
      <c r="E189" s="45">
        <f t="shared" si="36"/>
        <v>211</v>
      </c>
      <c r="F189" s="45">
        <f t="shared" si="37"/>
        <v>144</v>
      </c>
      <c r="G189" s="47">
        <f t="shared" si="38"/>
        <v>1</v>
      </c>
      <c r="H189" s="47">
        <f t="shared" si="39"/>
        <v>-1</v>
      </c>
      <c r="I189" s="48">
        <f t="shared" si="40"/>
        <v>4.12109375</v>
      </c>
      <c r="J189" s="48">
        <f t="shared" si="41"/>
        <v>2.8125</v>
      </c>
      <c r="K189" s="49">
        <f t="shared" si="42"/>
        <v>1.6907051282051282</v>
      </c>
      <c r="L189" s="49">
        <f t="shared" si="43"/>
        <v>1.153846153846154</v>
      </c>
      <c r="M189" s="50">
        <f t="shared" si="47"/>
        <v>1.2680288461538463</v>
      </c>
      <c r="N189" s="50">
        <f t="shared" si="48"/>
        <v>1.6907051282051282</v>
      </c>
      <c r="O189" s="50">
        <f t="shared" si="49"/>
        <v>1.6907051282051282</v>
      </c>
      <c r="P189" s="45"/>
      <c r="Q189" s="46">
        <f t="shared" si="44"/>
        <v>0.24878111136717984</v>
      </c>
    </row>
    <row r="190" spans="1:17" ht="12.75">
      <c r="A190" s="44">
        <f t="shared" si="34"/>
        <v>125.15625</v>
      </c>
      <c r="B190" s="45">
        <f t="shared" si="45"/>
        <v>2.184388641949153</v>
      </c>
      <c r="C190" s="45">
        <f t="shared" si="46"/>
        <v>0.8175848131515837</v>
      </c>
      <c r="D190" s="45">
        <f t="shared" si="35"/>
        <v>-0.5758081914178453</v>
      </c>
      <c r="E190" s="45">
        <f t="shared" si="36"/>
        <v>209</v>
      </c>
      <c r="F190" s="45">
        <f t="shared" si="37"/>
        <v>147</v>
      </c>
      <c r="G190" s="47">
        <f t="shared" si="38"/>
        <v>1</v>
      </c>
      <c r="H190" s="47">
        <f t="shared" si="39"/>
        <v>-1</v>
      </c>
      <c r="I190" s="48">
        <f t="shared" si="40"/>
        <v>4.08203125</v>
      </c>
      <c r="J190" s="48">
        <f t="shared" si="41"/>
        <v>2.87109375</v>
      </c>
      <c r="K190" s="49">
        <f t="shared" si="42"/>
        <v>1.6746794871794872</v>
      </c>
      <c r="L190" s="49">
        <f t="shared" si="43"/>
        <v>1.1778846153846154</v>
      </c>
      <c r="M190" s="50">
        <f t="shared" si="47"/>
        <v>1.2560096153846154</v>
      </c>
      <c r="N190" s="50">
        <f t="shared" si="48"/>
        <v>1.6746794871794872</v>
      </c>
      <c r="O190" s="50">
        <f t="shared" si="49"/>
        <v>1.6746794871794872</v>
      </c>
      <c r="P190" s="45"/>
      <c r="Q190" s="46">
        <f t="shared" si="44"/>
        <v>0.23178695569514485</v>
      </c>
    </row>
    <row r="191" spans="1:17" ht="12.75">
      <c r="A191" s="44">
        <f t="shared" si="34"/>
        <v>125.859375</v>
      </c>
      <c r="B191" s="45">
        <f t="shared" si="45"/>
        <v>2.1966604882522383</v>
      </c>
      <c r="C191" s="45">
        <f t="shared" si="46"/>
        <v>0.8104571982525948</v>
      </c>
      <c r="D191" s="45">
        <f t="shared" si="35"/>
        <v>-0.5857978574564389</v>
      </c>
      <c r="E191" s="45">
        <f t="shared" si="36"/>
        <v>207</v>
      </c>
      <c r="F191" s="45">
        <f t="shared" si="37"/>
        <v>149</v>
      </c>
      <c r="G191" s="47">
        <f t="shared" si="38"/>
        <v>1</v>
      </c>
      <c r="H191" s="47">
        <f t="shared" si="39"/>
        <v>-1</v>
      </c>
      <c r="I191" s="48">
        <f t="shared" si="40"/>
        <v>4.04296875</v>
      </c>
      <c r="J191" s="48">
        <f t="shared" si="41"/>
        <v>2.91015625</v>
      </c>
      <c r="K191" s="49">
        <f t="shared" si="42"/>
        <v>1.6586538461538463</v>
      </c>
      <c r="L191" s="49">
        <f t="shared" si="43"/>
        <v>1.1939102564102564</v>
      </c>
      <c r="M191" s="50">
        <f t="shared" si="47"/>
        <v>1.2439903846153846</v>
      </c>
      <c r="N191" s="50">
        <f t="shared" si="48"/>
        <v>1.6586538461538463</v>
      </c>
      <c r="O191" s="50">
        <f t="shared" si="49"/>
        <v>1.6586538461538463</v>
      </c>
      <c r="P191" s="45"/>
      <c r="Q191" s="46">
        <f t="shared" si="44"/>
        <v>0.2147578937601614</v>
      </c>
    </row>
    <row r="192" spans="1:17" ht="12.75">
      <c r="A192" s="44">
        <f t="shared" si="34"/>
        <v>126.5625</v>
      </c>
      <c r="B192" s="45">
        <f t="shared" si="45"/>
        <v>2.2089323345553233</v>
      </c>
      <c r="C192" s="45">
        <f t="shared" si="46"/>
        <v>0.8032075314806449</v>
      </c>
      <c r="D192" s="45">
        <f t="shared" si="35"/>
        <v>-0.5956993044924334</v>
      </c>
      <c r="E192" s="45">
        <f t="shared" si="36"/>
        <v>205</v>
      </c>
      <c r="F192" s="45">
        <f t="shared" si="37"/>
        <v>152</v>
      </c>
      <c r="G192" s="47">
        <f t="shared" si="38"/>
        <v>1</v>
      </c>
      <c r="H192" s="47">
        <f t="shared" si="39"/>
        <v>-1</v>
      </c>
      <c r="I192" s="48">
        <f t="shared" si="40"/>
        <v>4.00390625</v>
      </c>
      <c r="J192" s="48">
        <f t="shared" si="41"/>
        <v>2.96875</v>
      </c>
      <c r="K192" s="49">
        <f t="shared" si="42"/>
        <v>1.642628205128205</v>
      </c>
      <c r="L192" s="49">
        <f t="shared" si="43"/>
        <v>1.217948717948718</v>
      </c>
      <c r="M192" s="50">
        <f t="shared" si="47"/>
        <v>1.2319711538461537</v>
      </c>
      <c r="N192" s="50">
        <f t="shared" si="48"/>
        <v>1.642628205128205</v>
      </c>
      <c r="O192" s="50">
        <f t="shared" si="49"/>
        <v>1.642628205128205</v>
      </c>
      <c r="P192" s="45"/>
      <c r="Q192" s="46">
        <f t="shared" si="44"/>
        <v>0.1976964900763195</v>
      </c>
    </row>
    <row r="193" spans="1:17" ht="12.75">
      <c r="A193" s="44">
        <f t="shared" si="34"/>
        <v>127.265625</v>
      </c>
      <c r="B193" s="45">
        <f t="shared" si="45"/>
        <v>2.2212041808584084</v>
      </c>
      <c r="C193" s="45">
        <f t="shared" si="46"/>
        <v>0.7958369046088836</v>
      </c>
      <c r="D193" s="45">
        <f t="shared" si="35"/>
        <v>-0.6055110414043254</v>
      </c>
      <c r="E193" s="45">
        <f t="shared" si="36"/>
        <v>203</v>
      </c>
      <c r="F193" s="45">
        <f t="shared" si="37"/>
        <v>155</v>
      </c>
      <c r="G193" s="47">
        <f t="shared" si="38"/>
        <v>1</v>
      </c>
      <c r="H193" s="47">
        <f t="shared" si="39"/>
        <v>-1</v>
      </c>
      <c r="I193" s="48">
        <f t="shared" si="40"/>
        <v>3.96484375</v>
      </c>
      <c r="J193" s="48">
        <f t="shared" si="41"/>
        <v>3.02734375</v>
      </c>
      <c r="K193" s="49">
        <f t="shared" si="42"/>
        <v>1.626602564102564</v>
      </c>
      <c r="L193" s="49">
        <f t="shared" si="43"/>
        <v>1.2419871794871795</v>
      </c>
      <c r="M193" s="50">
        <f t="shared" si="47"/>
        <v>1.2199519230769231</v>
      </c>
      <c r="N193" s="50">
        <f t="shared" si="48"/>
        <v>1.626602564102564</v>
      </c>
      <c r="O193" s="50">
        <f t="shared" si="49"/>
        <v>1.626602564102564</v>
      </c>
      <c r="P193" s="45"/>
      <c r="Q193" s="46">
        <f t="shared" si="44"/>
        <v>0.18060531402825686</v>
      </c>
    </row>
    <row r="194" spans="1:17" ht="12.75">
      <c r="A194" s="44">
        <f t="shared" si="34"/>
        <v>127.96875</v>
      </c>
      <c r="B194" s="45">
        <f t="shared" si="45"/>
        <v>2.2334760271614935</v>
      </c>
      <c r="C194" s="45">
        <f t="shared" si="46"/>
        <v>0.7883464276266063</v>
      </c>
      <c r="D194" s="45">
        <f t="shared" si="35"/>
        <v>-0.6152315905806267</v>
      </c>
      <c r="E194" s="45">
        <f t="shared" si="36"/>
        <v>201</v>
      </c>
      <c r="F194" s="45">
        <f t="shared" si="37"/>
        <v>157</v>
      </c>
      <c r="G194" s="47">
        <f t="shared" si="38"/>
        <v>1</v>
      </c>
      <c r="H194" s="47">
        <f t="shared" si="39"/>
        <v>-1</v>
      </c>
      <c r="I194" s="48">
        <f t="shared" si="40"/>
        <v>3.92578125</v>
      </c>
      <c r="J194" s="48">
        <f t="shared" si="41"/>
        <v>3.06640625</v>
      </c>
      <c r="K194" s="49">
        <f t="shared" si="42"/>
        <v>1.6105769230769231</v>
      </c>
      <c r="L194" s="49">
        <f t="shared" si="43"/>
        <v>1.2580128205128205</v>
      </c>
      <c r="M194" s="50">
        <f t="shared" si="47"/>
        <v>1.2079326923076923</v>
      </c>
      <c r="N194" s="50">
        <f t="shared" si="48"/>
        <v>1.6105769230769231</v>
      </c>
      <c r="O194" s="50">
        <f t="shared" si="49"/>
        <v>1.6105769230769231</v>
      </c>
      <c r="P194" s="45"/>
      <c r="Q194" s="46">
        <f t="shared" si="44"/>
        <v>0.1634869394842201</v>
      </c>
    </row>
    <row r="195" spans="1:17" ht="12.75">
      <c r="A195" s="44">
        <f t="shared" si="34"/>
        <v>128.671875</v>
      </c>
      <c r="B195" s="45">
        <f t="shared" si="45"/>
        <v>2.2457478734645786</v>
      </c>
      <c r="C195" s="45">
        <f t="shared" si="46"/>
        <v>0.7807372285720946</v>
      </c>
      <c r="D195" s="45">
        <f t="shared" si="35"/>
        <v>-0.6248594881423862</v>
      </c>
      <c r="E195" s="45">
        <f t="shared" si="36"/>
        <v>199</v>
      </c>
      <c r="F195" s="45">
        <f t="shared" si="37"/>
        <v>159</v>
      </c>
      <c r="G195" s="47">
        <f t="shared" si="38"/>
        <v>1</v>
      </c>
      <c r="H195" s="47">
        <f t="shared" si="39"/>
        <v>-1</v>
      </c>
      <c r="I195" s="48">
        <f t="shared" si="40"/>
        <v>3.88671875</v>
      </c>
      <c r="J195" s="48">
        <f t="shared" si="41"/>
        <v>3.10546875</v>
      </c>
      <c r="K195" s="49">
        <f t="shared" si="42"/>
        <v>1.5945512820512822</v>
      </c>
      <c r="L195" s="49">
        <f t="shared" si="43"/>
        <v>1.2740384615384615</v>
      </c>
      <c r="M195" s="50">
        <f t="shared" si="47"/>
        <v>1.1959134615384617</v>
      </c>
      <c r="N195" s="50">
        <f t="shared" si="48"/>
        <v>1.5945512820512822</v>
      </c>
      <c r="O195" s="50">
        <f t="shared" si="49"/>
        <v>1.5945512820512822</v>
      </c>
      <c r="P195" s="45"/>
      <c r="Q195" s="46">
        <f t="shared" si="44"/>
        <v>0.14634394440844922</v>
      </c>
    </row>
    <row r="196" spans="1:17" ht="12.75">
      <c r="A196" s="44">
        <f t="shared" si="34"/>
        <v>129.375</v>
      </c>
      <c r="B196" s="45">
        <f t="shared" si="45"/>
        <v>2.2580197197676637</v>
      </c>
      <c r="C196" s="45">
        <f t="shared" si="46"/>
        <v>0.7730104533627371</v>
      </c>
      <c r="D196" s="45">
        <f t="shared" si="35"/>
        <v>-0.6343932841636454</v>
      </c>
      <c r="E196" s="45">
        <f t="shared" si="36"/>
        <v>197</v>
      </c>
      <c r="F196" s="45">
        <f t="shared" si="37"/>
        <v>162</v>
      </c>
      <c r="G196" s="47">
        <f t="shared" si="38"/>
        <v>1</v>
      </c>
      <c r="H196" s="47">
        <f t="shared" si="39"/>
        <v>-1</v>
      </c>
      <c r="I196" s="48">
        <f t="shared" si="40"/>
        <v>3.84765625</v>
      </c>
      <c r="J196" s="48">
        <f t="shared" si="41"/>
        <v>3.1640625</v>
      </c>
      <c r="K196" s="49">
        <f t="shared" si="42"/>
        <v>1.5785256410256412</v>
      </c>
      <c r="L196" s="49">
        <f t="shared" si="43"/>
        <v>1.2980769230769231</v>
      </c>
      <c r="M196" s="50">
        <f t="shared" si="47"/>
        <v>1.1838942307692308</v>
      </c>
      <c r="N196" s="50">
        <f t="shared" si="48"/>
        <v>1.5785256410256412</v>
      </c>
      <c r="O196" s="50">
        <f t="shared" si="49"/>
        <v>1.5785256410256412</v>
      </c>
      <c r="P196" s="45"/>
      <c r="Q196" s="46">
        <f t="shared" si="44"/>
        <v>0.12917891047294583</v>
      </c>
    </row>
    <row r="197" spans="1:17" ht="12.75">
      <c r="A197" s="44">
        <f t="shared" si="34"/>
        <v>130.078125</v>
      </c>
      <c r="B197" s="45">
        <f t="shared" si="45"/>
        <v>2.270291566070749</v>
      </c>
      <c r="C197" s="45">
        <f t="shared" si="46"/>
        <v>0.7651672656224591</v>
      </c>
      <c r="D197" s="45">
        <f t="shared" si="35"/>
        <v>-0.6438315428897913</v>
      </c>
      <c r="E197" s="45">
        <f t="shared" si="36"/>
        <v>195</v>
      </c>
      <c r="F197" s="45">
        <f t="shared" si="37"/>
        <v>164</v>
      </c>
      <c r="G197" s="47">
        <f t="shared" si="38"/>
        <v>1</v>
      </c>
      <c r="H197" s="47">
        <f t="shared" si="39"/>
        <v>-1</v>
      </c>
      <c r="I197" s="48">
        <f t="shared" si="40"/>
        <v>3.80859375</v>
      </c>
      <c r="J197" s="48">
        <f t="shared" si="41"/>
        <v>3.203125</v>
      </c>
      <c r="K197" s="49">
        <f t="shared" si="42"/>
        <v>1.5625</v>
      </c>
      <c r="L197" s="49">
        <f t="shared" si="43"/>
        <v>1.314102564102564</v>
      </c>
      <c r="M197" s="50">
        <f t="shared" si="47"/>
        <v>1.171875</v>
      </c>
      <c r="N197" s="50">
        <f t="shared" si="48"/>
        <v>1.5625</v>
      </c>
      <c r="O197" s="50">
        <f t="shared" si="49"/>
        <v>1.5625</v>
      </c>
      <c r="P197" s="45"/>
      <c r="Q197" s="46">
        <f t="shared" si="44"/>
        <v>0.11199442266868254</v>
      </c>
    </row>
    <row r="198" spans="1:17" ht="12.75">
      <c r="A198" s="44">
        <f t="shared" si="34"/>
        <v>130.78125</v>
      </c>
      <c r="B198" s="45">
        <f t="shared" si="45"/>
        <v>2.282563412373834</v>
      </c>
      <c r="C198" s="45">
        <f t="shared" si="46"/>
        <v>0.7572088465064847</v>
      </c>
      <c r="D198" s="45">
        <f t="shared" si="35"/>
        <v>-0.6531728429537765</v>
      </c>
      <c r="E198" s="45">
        <f t="shared" si="36"/>
        <v>193</v>
      </c>
      <c r="F198" s="45">
        <f t="shared" si="37"/>
        <v>167</v>
      </c>
      <c r="G198" s="47">
        <f t="shared" si="38"/>
        <v>1</v>
      </c>
      <c r="H198" s="47">
        <f t="shared" si="39"/>
        <v>-1</v>
      </c>
      <c r="I198" s="48">
        <f t="shared" si="40"/>
        <v>3.76953125</v>
      </c>
      <c r="J198" s="48">
        <f t="shared" si="41"/>
        <v>3.26171875</v>
      </c>
      <c r="K198" s="49">
        <f t="shared" si="42"/>
        <v>1.546474358974359</v>
      </c>
      <c r="L198" s="49">
        <f t="shared" si="43"/>
        <v>1.3381410256410258</v>
      </c>
      <c r="M198" s="50">
        <f t="shared" si="47"/>
        <v>1.1598557692307692</v>
      </c>
      <c r="N198" s="50">
        <f t="shared" si="48"/>
        <v>1.546474358974359</v>
      </c>
      <c r="O198" s="50">
        <f t="shared" si="49"/>
        <v>1.546474358974359</v>
      </c>
      <c r="P198" s="45"/>
      <c r="Q198" s="46">
        <f t="shared" si="44"/>
        <v>0.09479306891631278</v>
      </c>
    </row>
    <row r="199" spans="1:17" ht="12.75">
      <c r="A199" s="44">
        <f t="shared" si="34"/>
        <v>131.484375</v>
      </c>
      <c r="B199" s="45">
        <f t="shared" si="45"/>
        <v>2.2948352586769194</v>
      </c>
      <c r="C199" s="45">
        <f t="shared" si="46"/>
        <v>0.7491363945234593</v>
      </c>
      <c r="D199" s="45">
        <f t="shared" si="35"/>
        <v>-0.6624157775901719</v>
      </c>
      <c r="E199" s="45">
        <f t="shared" si="36"/>
        <v>191</v>
      </c>
      <c r="F199" s="45">
        <f t="shared" si="37"/>
        <v>169</v>
      </c>
      <c r="G199" s="47">
        <f t="shared" si="38"/>
        <v>1</v>
      </c>
      <c r="H199" s="47">
        <f t="shared" si="39"/>
        <v>-1</v>
      </c>
      <c r="I199" s="48">
        <f t="shared" si="40"/>
        <v>3.73046875</v>
      </c>
      <c r="J199" s="48">
        <f t="shared" si="41"/>
        <v>3.30078125</v>
      </c>
      <c r="K199" s="49">
        <f t="shared" si="42"/>
        <v>1.5304487179487178</v>
      </c>
      <c r="L199" s="49">
        <f t="shared" si="43"/>
        <v>1.3541666666666667</v>
      </c>
      <c r="M199" s="50">
        <f t="shared" si="47"/>
        <v>1.1478365384615383</v>
      </c>
      <c r="N199" s="50">
        <f t="shared" si="48"/>
        <v>1.5304487179487178</v>
      </c>
      <c r="O199" s="50">
        <f t="shared" si="49"/>
        <v>1.5304487179487178</v>
      </c>
      <c r="P199" s="45"/>
      <c r="Q199" s="46">
        <f t="shared" si="44"/>
        <v>0.07757743967644082</v>
      </c>
    </row>
    <row r="200" spans="1:17" ht="12.75">
      <c r="A200" s="44">
        <f t="shared" si="34"/>
        <v>132.1875</v>
      </c>
      <c r="B200" s="45">
        <f t="shared" si="45"/>
        <v>2.3071071049800045</v>
      </c>
      <c r="C200" s="45">
        <f t="shared" si="46"/>
        <v>0.740951125354959</v>
      </c>
      <c r="D200" s="45">
        <f t="shared" si="35"/>
        <v>-0.6715589548470184</v>
      </c>
      <c r="E200" s="45">
        <f t="shared" si="36"/>
        <v>189</v>
      </c>
      <c r="F200" s="45">
        <f t="shared" si="37"/>
        <v>171</v>
      </c>
      <c r="G200" s="47">
        <f t="shared" si="38"/>
        <v>1</v>
      </c>
      <c r="H200" s="47">
        <f t="shared" si="39"/>
        <v>-1</v>
      </c>
      <c r="I200" s="48">
        <f t="shared" si="40"/>
        <v>3.69140625</v>
      </c>
      <c r="J200" s="48">
        <f t="shared" si="41"/>
        <v>3.33984375</v>
      </c>
      <c r="K200" s="49">
        <f t="shared" si="42"/>
        <v>1.5144230769230769</v>
      </c>
      <c r="L200" s="49">
        <f t="shared" si="43"/>
        <v>1.3701923076923077</v>
      </c>
      <c r="M200" s="50">
        <f t="shared" si="47"/>
        <v>1.1358173076923077</v>
      </c>
      <c r="N200" s="50">
        <f t="shared" si="48"/>
        <v>1.5144230769230769</v>
      </c>
      <c r="O200" s="50">
        <f t="shared" si="49"/>
        <v>1.5144230769230769</v>
      </c>
      <c r="P200" s="45"/>
      <c r="Q200" s="46">
        <f t="shared" si="44"/>
        <v>0.06035012755950597</v>
      </c>
    </row>
    <row r="201" spans="1:17" ht="12.75">
      <c r="A201" s="44">
        <f t="shared" si="34"/>
        <v>132.890625</v>
      </c>
      <c r="B201" s="45">
        <f t="shared" si="45"/>
        <v>2.3193789512830896</v>
      </c>
      <c r="C201" s="45">
        <f t="shared" si="46"/>
        <v>0.7326542716724128</v>
      </c>
      <c r="D201" s="45">
        <f t="shared" si="35"/>
        <v>-0.680600997795453</v>
      </c>
      <c r="E201" s="45">
        <f t="shared" si="36"/>
        <v>187</v>
      </c>
      <c r="F201" s="45">
        <f t="shared" si="37"/>
        <v>174</v>
      </c>
      <c r="G201" s="47">
        <f t="shared" si="38"/>
        <v>1</v>
      </c>
      <c r="H201" s="47">
        <f t="shared" si="39"/>
        <v>-1</v>
      </c>
      <c r="I201" s="48">
        <f t="shared" si="40"/>
        <v>3.65234375</v>
      </c>
      <c r="J201" s="48">
        <f t="shared" si="41"/>
        <v>3.3984375</v>
      </c>
      <c r="K201" s="49">
        <f t="shared" si="42"/>
        <v>1.498397435897436</v>
      </c>
      <c r="L201" s="49">
        <f t="shared" si="43"/>
        <v>1.3942307692307692</v>
      </c>
      <c r="M201" s="50">
        <f t="shared" si="47"/>
        <v>1.1237980769230769</v>
      </c>
      <c r="N201" s="50">
        <f t="shared" si="48"/>
        <v>1.498397435897436</v>
      </c>
      <c r="O201" s="50">
        <f t="shared" si="49"/>
        <v>1.498397435897436</v>
      </c>
      <c r="P201" s="45"/>
      <c r="Q201" s="46">
        <f t="shared" si="44"/>
        <v>0.043113726935345875</v>
      </c>
    </row>
    <row r="202" spans="1:17" ht="12.75">
      <c r="A202" s="44">
        <f t="shared" si="34"/>
        <v>133.59375</v>
      </c>
      <c r="B202" s="45">
        <f t="shared" si="45"/>
        <v>2.3316507975861747</v>
      </c>
      <c r="C202" s="45">
        <f t="shared" si="46"/>
        <v>0.7242470829514669</v>
      </c>
      <c r="D202" s="45">
        <f t="shared" si="35"/>
        <v>-0.6895405447370669</v>
      </c>
      <c r="E202" s="45">
        <f t="shared" si="36"/>
        <v>185</v>
      </c>
      <c r="F202" s="45">
        <f t="shared" si="37"/>
        <v>176</v>
      </c>
      <c r="G202" s="47">
        <f t="shared" si="38"/>
        <v>1</v>
      </c>
      <c r="H202" s="47">
        <f t="shared" si="39"/>
        <v>-1</v>
      </c>
      <c r="I202" s="48">
        <f t="shared" si="40"/>
        <v>3.61328125</v>
      </c>
      <c r="J202" s="48">
        <f t="shared" si="41"/>
        <v>3.4375</v>
      </c>
      <c r="K202" s="49">
        <f t="shared" si="42"/>
        <v>1.4823717948717947</v>
      </c>
      <c r="L202" s="49">
        <f t="shared" si="43"/>
        <v>1.4102564102564104</v>
      </c>
      <c r="M202" s="50">
        <f t="shared" si="47"/>
        <v>1.111778846153846</v>
      </c>
      <c r="N202" s="50">
        <f t="shared" si="48"/>
        <v>1.4823717948717947</v>
      </c>
      <c r="O202" s="50">
        <f t="shared" si="49"/>
        <v>1.4823717948717947</v>
      </c>
      <c r="P202" s="45"/>
      <c r="Q202" s="46">
        <f t="shared" si="44"/>
        <v>0.025870833542494087</v>
      </c>
    </row>
    <row r="203" spans="1:17" ht="12.75">
      <c r="A203" s="44">
        <f t="shared" si="34"/>
        <v>134.296875</v>
      </c>
      <c r="B203" s="45">
        <f t="shared" si="45"/>
        <v>2.3439226438892597</v>
      </c>
      <c r="C203" s="45">
        <f t="shared" si="46"/>
        <v>0.7157308252838187</v>
      </c>
      <c r="D203" s="45">
        <f t="shared" si="35"/>
        <v>-0.6983762494089728</v>
      </c>
      <c r="E203" s="45">
        <f t="shared" si="36"/>
        <v>183</v>
      </c>
      <c r="F203" s="45">
        <f t="shared" si="37"/>
        <v>178</v>
      </c>
      <c r="G203" s="47">
        <f t="shared" si="38"/>
        <v>1</v>
      </c>
      <c r="H203" s="47">
        <f t="shared" si="39"/>
        <v>-1</v>
      </c>
      <c r="I203" s="48">
        <f t="shared" si="40"/>
        <v>3.57421875</v>
      </c>
      <c r="J203" s="48">
        <f t="shared" si="41"/>
        <v>3.4765625</v>
      </c>
      <c r="K203" s="49">
        <f t="shared" si="42"/>
        <v>1.4663461538461537</v>
      </c>
      <c r="L203" s="49">
        <f t="shared" si="43"/>
        <v>1.4262820512820513</v>
      </c>
      <c r="M203" s="50">
        <f t="shared" si="47"/>
        <v>1.0997596153846154</v>
      </c>
      <c r="N203" s="50">
        <f t="shared" si="48"/>
        <v>1.4663461538461537</v>
      </c>
      <c r="O203" s="50">
        <f t="shared" si="49"/>
        <v>1.4663461538461537</v>
      </c>
      <c r="P203" s="45"/>
      <c r="Q203" s="46">
        <f t="shared" si="44"/>
        <v>0.008624044097271244</v>
      </c>
    </row>
    <row r="204" spans="1:17" ht="12.75">
      <c r="A204" s="44">
        <f t="shared" si="34"/>
        <v>135</v>
      </c>
      <c r="B204" s="45">
        <f t="shared" si="45"/>
        <v>2.356194490192345</v>
      </c>
      <c r="C204" s="45">
        <f t="shared" si="46"/>
        <v>0.7071067811865476</v>
      </c>
      <c r="D204" s="45">
        <f t="shared" si="35"/>
        <v>-0.7071067811865475</v>
      </c>
      <c r="E204" s="45">
        <f t="shared" si="36"/>
        <v>181</v>
      </c>
      <c r="F204" s="45">
        <f t="shared" si="37"/>
        <v>181</v>
      </c>
      <c r="G204" s="47">
        <f t="shared" si="38"/>
        <v>1</v>
      </c>
      <c r="H204" s="47">
        <f t="shared" si="39"/>
        <v>-1</v>
      </c>
      <c r="I204" s="48">
        <f t="shared" si="40"/>
        <v>3.53515625</v>
      </c>
      <c r="J204" s="48">
        <f t="shared" si="41"/>
        <v>3.53515625</v>
      </c>
      <c r="K204" s="49">
        <f t="shared" si="42"/>
        <v>1.4503205128205128</v>
      </c>
      <c r="L204" s="49">
        <f t="shared" si="43"/>
        <v>1.4503205128205128</v>
      </c>
      <c r="M204" s="50">
        <f t="shared" si="47"/>
        <v>1.0877403846153846</v>
      </c>
      <c r="N204" s="50">
        <f t="shared" si="48"/>
        <v>1.4503205128205128</v>
      </c>
      <c r="O204" s="50">
        <f t="shared" si="49"/>
        <v>1.4503205128205128</v>
      </c>
      <c r="P204" s="45"/>
      <c r="Q204" s="46">
        <f t="shared" si="44"/>
        <v>-0.008624044097271022</v>
      </c>
    </row>
    <row r="205" spans="1:17" ht="12.75">
      <c r="A205" s="44">
        <f aca="true" t="shared" si="50" ref="A205:A268">A204+B$9</f>
        <v>135.703125</v>
      </c>
      <c r="B205" s="45">
        <f t="shared" si="45"/>
        <v>2.36846633649543</v>
      </c>
      <c r="C205" s="45">
        <f t="shared" si="46"/>
        <v>0.6983762494089729</v>
      </c>
      <c r="D205" s="45">
        <f aca="true" t="shared" si="51" ref="D205:D268">COS(B205)</f>
        <v>-0.7157308252838186</v>
      </c>
      <c r="E205" s="45">
        <f aca="true" t="shared" si="52" ref="E205:E268">INT(ABS(C205*256))</f>
        <v>178</v>
      </c>
      <c r="F205" s="45">
        <f aca="true" t="shared" si="53" ref="F205:F268">INT(ABS(D205*256))</f>
        <v>183</v>
      </c>
      <c r="G205" s="47">
        <f aca="true" t="shared" si="54" ref="G205:G268">IF(C205&gt;=0,1,-1)</f>
        <v>1</v>
      </c>
      <c r="H205" s="47">
        <f aca="true" t="shared" si="55" ref="H205:H268">IF(D205&gt;=0,1,-1)</f>
        <v>-1</v>
      </c>
      <c r="I205" s="48">
        <f aca="true" t="shared" si="56" ref="I205:I268">E205/256*5</f>
        <v>3.4765625</v>
      </c>
      <c r="J205" s="48">
        <f aca="true" t="shared" si="57" ref="J205:J268">F205/256*5</f>
        <v>3.57421875</v>
      </c>
      <c r="K205" s="49">
        <f aca="true" t="shared" si="58" ref="K205:K268">I205/$H$2*4000</f>
        <v>1.4262820512820513</v>
      </c>
      <c r="L205" s="49">
        <f aca="true" t="shared" si="59" ref="L205:L268">J205/$H$2*4000</f>
        <v>1.4663461538461537</v>
      </c>
      <c r="M205" s="50">
        <f t="shared" si="47"/>
        <v>1.0697115384615385</v>
      </c>
      <c r="N205" s="50">
        <f t="shared" si="48"/>
        <v>1.4262820512820513</v>
      </c>
      <c r="O205" s="50">
        <f t="shared" si="49"/>
        <v>1.4262820512820513</v>
      </c>
      <c r="P205" s="45"/>
      <c r="Q205" s="46">
        <f aca="true" t="shared" si="60" ref="Q205:Q268">C205+D206</f>
        <v>-0.025870833542493865</v>
      </c>
    </row>
    <row r="206" spans="1:17" ht="12.75">
      <c r="A206" s="44">
        <f t="shared" si="50"/>
        <v>136.40625</v>
      </c>
      <c r="B206" s="45">
        <f aca="true" t="shared" si="61" ref="B206:B269">A206/180*PI()</f>
        <v>2.380738182798515</v>
      </c>
      <c r="C206" s="45">
        <f aca="true" t="shared" si="62" ref="C206:C269">SIN(B206)</f>
        <v>0.689540544737067</v>
      </c>
      <c r="D206" s="45">
        <f t="shared" si="51"/>
        <v>-0.7242470829514668</v>
      </c>
      <c r="E206" s="45">
        <f t="shared" si="52"/>
        <v>176</v>
      </c>
      <c r="F206" s="45">
        <f t="shared" si="53"/>
        <v>185</v>
      </c>
      <c r="G206" s="47">
        <f t="shared" si="54"/>
        <v>1</v>
      </c>
      <c r="H206" s="47">
        <f t="shared" si="55"/>
        <v>-1</v>
      </c>
      <c r="I206" s="48">
        <f t="shared" si="56"/>
        <v>3.4375</v>
      </c>
      <c r="J206" s="48">
        <f t="shared" si="57"/>
        <v>3.61328125</v>
      </c>
      <c r="K206" s="49">
        <f t="shared" si="58"/>
        <v>1.4102564102564104</v>
      </c>
      <c r="L206" s="49">
        <f t="shared" si="59"/>
        <v>1.4823717948717947</v>
      </c>
      <c r="M206" s="50">
        <f aca="true" t="shared" si="63" ref="M206:M269">IF((J$8-ABS(M205))*(M$7)+ABS(M205)&gt;ABS(K206)*0.75,G206*K206*0.75,(G206*((J$8-ABS(L202))*(M$7)*0.75)+ABS(M205)))</f>
        <v>1.0576923076923077</v>
      </c>
      <c r="N206" s="50">
        <f aca="true" t="shared" si="64" ref="N206:N269">IF((J$8-ABS(N205))*(N$7)+ABS(N205)&gt;ABS(K206),G206*K206,G206*((J$8-ABS(N205))*(N$7)+ABS(N205)))</f>
        <v>1.4102564102564104</v>
      </c>
      <c r="O206" s="50">
        <f aca="true" t="shared" si="65" ref="O206:O269">IF((J$8-ABS(O205))*(O$7)+ABS(O205)&gt;ABS(K206),G206*K206,G206*((J$8-ABS(O205))*(O$7)+ABS(O205)))</f>
        <v>1.4102564102564104</v>
      </c>
      <c r="P206" s="45"/>
      <c r="Q206" s="46">
        <f t="shared" si="60"/>
        <v>-0.04311372693534565</v>
      </c>
    </row>
    <row r="207" spans="1:17" ht="12.75">
      <c r="A207" s="44">
        <f t="shared" si="50"/>
        <v>137.109375</v>
      </c>
      <c r="B207" s="45">
        <f t="shared" si="61"/>
        <v>2.3930100291016</v>
      </c>
      <c r="C207" s="45">
        <f t="shared" si="62"/>
        <v>0.6806009977954532</v>
      </c>
      <c r="D207" s="45">
        <f t="shared" si="51"/>
        <v>-0.7326542716724127</v>
      </c>
      <c r="E207" s="45">
        <f t="shared" si="52"/>
        <v>174</v>
      </c>
      <c r="F207" s="45">
        <f t="shared" si="53"/>
        <v>187</v>
      </c>
      <c r="G207" s="47">
        <f t="shared" si="54"/>
        <v>1</v>
      </c>
      <c r="H207" s="47">
        <f t="shared" si="55"/>
        <v>-1</v>
      </c>
      <c r="I207" s="48">
        <f t="shared" si="56"/>
        <v>3.3984375</v>
      </c>
      <c r="J207" s="48">
        <f t="shared" si="57"/>
        <v>3.65234375</v>
      </c>
      <c r="K207" s="49">
        <f t="shared" si="58"/>
        <v>1.3942307692307692</v>
      </c>
      <c r="L207" s="49">
        <f t="shared" si="59"/>
        <v>1.498397435897436</v>
      </c>
      <c r="M207" s="50">
        <f t="shared" si="63"/>
        <v>1.0456730769230769</v>
      </c>
      <c r="N207" s="50">
        <f t="shared" si="64"/>
        <v>1.3942307692307692</v>
      </c>
      <c r="O207" s="50">
        <f t="shared" si="65"/>
        <v>1.3942307692307692</v>
      </c>
      <c r="P207" s="45"/>
      <c r="Q207" s="46">
        <f t="shared" si="60"/>
        <v>-0.06035012755950564</v>
      </c>
    </row>
    <row r="208" spans="1:17" ht="12.75">
      <c r="A208" s="44">
        <f t="shared" si="50"/>
        <v>137.8125</v>
      </c>
      <c r="B208" s="45">
        <f t="shared" si="61"/>
        <v>2.405281875404685</v>
      </c>
      <c r="C208" s="45">
        <f t="shared" si="62"/>
        <v>0.6715589548470186</v>
      </c>
      <c r="D208" s="45">
        <f t="shared" si="51"/>
        <v>-0.7409511253549589</v>
      </c>
      <c r="E208" s="45">
        <f t="shared" si="52"/>
        <v>171</v>
      </c>
      <c r="F208" s="45">
        <f t="shared" si="53"/>
        <v>189</v>
      </c>
      <c r="G208" s="47">
        <f t="shared" si="54"/>
        <v>1</v>
      </c>
      <c r="H208" s="47">
        <f t="shared" si="55"/>
        <v>-1</v>
      </c>
      <c r="I208" s="48">
        <f t="shared" si="56"/>
        <v>3.33984375</v>
      </c>
      <c r="J208" s="48">
        <f t="shared" si="57"/>
        <v>3.69140625</v>
      </c>
      <c r="K208" s="49">
        <f t="shared" si="58"/>
        <v>1.3701923076923077</v>
      </c>
      <c r="L208" s="49">
        <f t="shared" si="59"/>
        <v>1.5144230769230769</v>
      </c>
      <c r="M208" s="50">
        <f t="shared" si="63"/>
        <v>1.0276442307692308</v>
      </c>
      <c r="N208" s="50">
        <f t="shared" si="64"/>
        <v>1.3701923076923077</v>
      </c>
      <c r="O208" s="50">
        <f t="shared" si="65"/>
        <v>1.3701923076923077</v>
      </c>
      <c r="P208" s="45"/>
      <c r="Q208" s="46">
        <f t="shared" si="60"/>
        <v>-0.0775774396764406</v>
      </c>
    </row>
    <row r="209" spans="1:17" ht="12.75">
      <c r="A209" s="44">
        <f t="shared" si="50"/>
        <v>138.515625</v>
      </c>
      <c r="B209" s="45">
        <f t="shared" si="61"/>
        <v>2.4175537217077703</v>
      </c>
      <c r="C209" s="45">
        <f t="shared" si="62"/>
        <v>0.662415777590172</v>
      </c>
      <c r="D209" s="45">
        <f t="shared" si="51"/>
        <v>-0.7491363945234591</v>
      </c>
      <c r="E209" s="45">
        <f t="shared" si="52"/>
        <v>169</v>
      </c>
      <c r="F209" s="45">
        <f t="shared" si="53"/>
        <v>191</v>
      </c>
      <c r="G209" s="47">
        <f t="shared" si="54"/>
        <v>1</v>
      </c>
      <c r="H209" s="47">
        <f t="shared" si="55"/>
        <v>-1</v>
      </c>
      <c r="I209" s="48">
        <f t="shared" si="56"/>
        <v>3.30078125</v>
      </c>
      <c r="J209" s="48">
        <f t="shared" si="57"/>
        <v>3.73046875</v>
      </c>
      <c r="K209" s="49">
        <f t="shared" si="58"/>
        <v>1.3541666666666667</v>
      </c>
      <c r="L209" s="49">
        <f t="shared" si="59"/>
        <v>1.5304487179487178</v>
      </c>
      <c r="M209" s="50">
        <f t="shared" si="63"/>
        <v>1.015625</v>
      </c>
      <c r="N209" s="50">
        <f t="shared" si="64"/>
        <v>1.3541666666666667</v>
      </c>
      <c r="O209" s="50">
        <f t="shared" si="65"/>
        <v>1.3541666666666667</v>
      </c>
      <c r="P209" s="45"/>
      <c r="Q209" s="46">
        <f t="shared" si="60"/>
        <v>-0.09479306891631256</v>
      </c>
    </row>
    <row r="210" spans="1:17" ht="12.75">
      <c r="A210" s="44">
        <f t="shared" si="50"/>
        <v>139.21875</v>
      </c>
      <c r="B210" s="45">
        <f t="shared" si="61"/>
        <v>2.429825568010856</v>
      </c>
      <c r="C210" s="45">
        <f t="shared" si="62"/>
        <v>0.6531728429537766</v>
      </c>
      <c r="D210" s="45">
        <f t="shared" si="51"/>
        <v>-0.7572088465064846</v>
      </c>
      <c r="E210" s="45">
        <f t="shared" si="52"/>
        <v>167</v>
      </c>
      <c r="F210" s="45">
        <f t="shared" si="53"/>
        <v>193</v>
      </c>
      <c r="G210" s="47">
        <f t="shared" si="54"/>
        <v>1</v>
      </c>
      <c r="H210" s="47">
        <f t="shared" si="55"/>
        <v>-1</v>
      </c>
      <c r="I210" s="48">
        <f t="shared" si="56"/>
        <v>3.26171875</v>
      </c>
      <c r="J210" s="48">
        <f t="shared" si="57"/>
        <v>3.76953125</v>
      </c>
      <c r="K210" s="49">
        <f t="shared" si="58"/>
        <v>1.3381410256410258</v>
      </c>
      <c r="L210" s="49">
        <f t="shared" si="59"/>
        <v>1.546474358974359</v>
      </c>
      <c r="M210" s="50">
        <f t="shared" si="63"/>
        <v>1.0036057692307694</v>
      </c>
      <c r="N210" s="50">
        <f t="shared" si="64"/>
        <v>1.3381410256410258</v>
      </c>
      <c r="O210" s="50">
        <f t="shared" si="65"/>
        <v>1.3381410256410258</v>
      </c>
      <c r="P210" s="45"/>
      <c r="Q210" s="46">
        <f t="shared" si="60"/>
        <v>-0.11199442266868231</v>
      </c>
    </row>
    <row r="211" spans="1:17" ht="12.75">
      <c r="A211" s="44">
        <f t="shared" si="50"/>
        <v>139.921875</v>
      </c>
      <c r="B211" s="45">
        <f t="shared" si="61"/>
        <v>2.442097414313941</v>
      </c>
      <c r="C211" s="45">
        <f t="shared" si="62"/>
        <v>0.6438315428897914</v>
      </c>
      <c r="D211" s="45">
        <f t="shared" si="51"/>
        <v>-0.765167265622459</v>
      </c>
      <c r="E211" s="45">
        <f t="shared" si="52"/>
        <v>164</v>
      </c>
      <c r="F211" s="45">
        <f t="shared" si="53"/>
        <v>195</v>
      </c>
      <c r="G211" s="47">
        <f t="shared" si="54"/>
        <v>1</v>
      </c>
      <c r="H211" s="47">
        <f t="shared" si="55"/>
        <v>-1</v>
      </c>
      <c r="I211" s="48">
        <f t="shared" si="56"/>
        <v>3.203125</v>
      </c>
      <c r="J211" s="48">
        <f t="shared" si="57"/>
        <v>3.80859375</v>
      </c>
      <c r="K211" s="49">
        <f t="shared" si="58"/>
        <v>1.314102564102564</v>
      </c>
      <c r="L211" s="49">
        <f t="shared" si="59"/>
        <v>1.5625</v>
      </c>
      <c r="M211" s="50">
        <f t="shared" si="63"/>
        <v>0.9855769230769231</v>
      </c>
      <c r="N211" s="50">
        <f t="shared" si="64"/>
        <v>1.314102564102564</v>
      </c>
      <c r="O211" s="50">
        <f t="shared" si="65"/>
        <v>1.314102564102564</v>
      </c>
      <c r="P211" s="45"/>
      <c r="Q211" s="46">
        <f t="shared" si="60"/>
        <v>-0.1291789104729456</v>
      </c>
    </row>
    <row r="212" spans="1:17" ht="12.75">
      <c r="A212" s="44">
        <f t="shared" si="50"/>
        <v>140.625</v>
      </c>
      <c r="B212" s="45">
        <f t="shared" si="61"/>
        <v>2.454369260617026</v>
      </c>
      <c r="C212" s="45">
        <f t="shared" si="62"/>
        <v>0.6343932841636455</v>
      </c>
      <c r="D212" s="45">
        <f t="shared" si="51"/>
        <v>-0.773010453362737</v>
      </c>
      <c r="E212" s="45">
        <f t="shared" si="52"/>
        <v>162</v>
      </c>
      <c r="F212" s="45">
        <f t="shared" si="53"/>
        <v>197</v>
      </c>
      <c r="G212" s="47">
        <f t="shared" si="54"/>
        <v>1</v>
      </c>
      <c r="H212" s="47">
        <f t="shared" si="55"/>
        <v>-1</v>
      </c>
      <c r="I212" s="48">
        <f t="shared" si="56"/>
        <v>3.1640625</v>
      </c>
      <c r="J212" s="48">
        <f t="shared" si="57"/>
        <v>3.84765625</v>
      </c>
      <c r="K212" s="49">
        <f t="shared" si="58"/>
        <v>1.2980769230769231</v>
      </c>
      <c r="L212" s="49">
        <f t="shared" si="59"/>
        <v>1.5785256410256412</v>
      </c>
      <c r="M212" s="50">
        <f t="shared" si="63"/>
        <v>0.9735576923076923</v>
      </c>
      <c r="N212" s="50">
        <f t="shared" si="64"/>
        <v>1.2980769230769231</v>
      </c>
      <c r="O212" s="50">
        <f t="shared" si="65"/>
        <v>1.2980769230769231</v>
      </c>
      <c r="P212" s="45"/>
      <c r="Q212" s="46">
        <f t="shared" si="60"/>
        <v>-0.146343944408449</v>
      </c>
    </row>
    <row r="213" spans="1:17" ht="12.75">
      <c r="A213" s="44">
        <f t="shared" si="50"/>
        <v>141.328125</v>
      </c>
      <c r="B213" s="45">
        <f t="shared" si="61"/>
        <v>2.466641106920111</v>
      </c>
      <c r="C213" s="45">
        <f t="shared" si="62"/>
        <v>0.6248594881423863</v>
      </c>
      <c r="D213" s="45">
        <f t="shared" si="51"/>
        <v>-0.7807372285720945</v>
      </c>
      <c r="E213" s="45">
        <f t="shared" si="52"/>
        <v>159</v>
      </c>
      <c r="F213" s="45">
        <f t="shared" si="53"/>
        <v>199</v>
      </c>
      <c r="G213" s="47">
        <f t="shared" si="54"/>
        <v>1</v>
      </c>
      <c r="H213" s="47">
        <f t="shared" si="55"/>
        <v>-1</v>
      </c>
      <c r="I213" s="48">
        <f t="shared" si="56"/>
        <v>3.10546875</v>
      </c>
      <c r="J213" s="48">
        <f t="shared" si="57"/>
        <v>3.88671875</v>
      </c>
      <c r="K213" s="49">
        <f t="shared" si="58"/>
        <v>1.2740384615384615</v>
      </c>
      <c r="L213" s="49">
        <f t="shared" si="59"/>
        <v>1.5945512820512822</v>
      </c>
      <c r="M213" s="50">
        <f t="shared" si="63"/>
        <v>0.955528846153846</v>
      </c>
      <c r="N213" s="50">
        <f t="shared" si="64"/>
        <v>1.2740384615384615</v>
      </c>
      <c r="O213" s="50">
        <f t="shared" si="65"/>
        <v>1.2740384615384615</v>
      </c>
      <c r="P213" s="45"/>
      <c r="Q213" s="46">
        <f t="shared" si="60"/>
        <v>-0.16348693948421988</v>
      </c>
    </row>
    <row r="214" spans="1:17" ht="12.75">
      <c r="A214" s="44">
        <f t="shared" si="50"/>
        <v>142.03125</v>
      </c>
      <c r="B214" s="45">
        <f t="shared" si="61"/>
        <v>2.478912953223196</v>
      </c>
      <c r="C214" s="45">
        <f t="shared" si="62"/>
        <v>0.6152315905806269</v>
      </c>
      <c r="D214" s="45">
        <f t="shared" si="51"/>
        <v>-0.7883464276266062</v>
      </c>
      <c r="E214" s="45">
        <f t="shared" si="52"/>
        <v>157</v>
      </c>
      <c r="F214" s="45">
        <f t="shared" si="53"/>
        <v>201</v>
      </c>
      <c r="G214" s="47">
        <f t="shared" si="54"/>
        <v>1</v>
      </c>
      <c r="H214" s="47">
        <f t="shared" si="55"/>
        <v>-1</v>
      </c>
      <c r="I214" s="48">
        <f t="shared" si="56"/>
        <v>3.06640625</v>
      </c>
      <c r="J214" s="48">
        <f t="shared" si="57"/>
        <v>3.92578125</v>
      </c>
      <c r="K214" s="49">
        <f t="shared" si="58"/>
        <v>1.2580128205128205</v>
      </c>
      <c r="L214" s="49">
        <f t="shared" si="59"/>
        <v>1.6105769230769231</v>
      </c>
      <c r="M214" s="50">
        <f t="shared" si="63"/>
        <v>0.9435096153846154</v>
      </c>
      <c r="N214" s="50">
        <f t="shared" si="64"/>
        <v>1.2580128205128205</v>
      </c>
      <c r="O214" s="50">
        <f t="shared" si="65"/>
        <v>1.2580128205128205</v>
      </c>
      <c r="P214" s="45"/>
      <c r="Q214" s="46">
        <f t="shared" si="60"/>
        <v>-0.18060531402825653</v>
      </c>
    </row>
    <row r="215" spans="1:17" ht="12.75">
      <c r="A215" s="44">
        <f t="shared" si="50"/>
        <v>142.734375</v>
      </c>
      <c r="B215" s="45">
        <f t="shared" si="61"/>
        <v>2.4911847995262812</v>
      </c>
      <c r="C215" s="45">
        <f t="shared" si="62"/>
        <v>0.6055110414043257</v>
      </c>
      <c r="D215" s="45">
        <f t="shared" si="51"/>
        <v>-0.7958369046088835</v>
      </c>
      <c r="E215" s="45">
        <f t="shared" si="52"/>
        <v>155</v>
      </c>
      <c r="F215" s="45">
        <f t="shared" si="53"/>
        <v>203</v>
      </c>
      <c r="G215" s="47">
        <f t="shared" si="54"/>
        <v>1</v>
      </c>
      <c r="H215" s="47">
        <f t="shared" si="55"/>
        <v>-1</v>
      </c>
      <c r="I215" s="48">
        <f t="shared" si="56"/>
        <v>3.02734375</v>
      </c>
      <c r="J215" s="48">
        <f t="shared" si="57"/>
        <v>3.96484375</v>
      </c>
      <c r="K215" s="49">
        <f t="shared" si="58"/>
        <v>1.2419871794871795</v>
      </c>
      <c r="L215" s="49">
        <f t="shared" si="59"/>
        <v>1.626602564102564</v>
      </c>
      <c r="M215" s="50">
        <f t="shared" si="63"/>
        <v>0.9314903846153846</v>
      </c>
      <c r="N215" s="50">
        <f t="shared" si="64"/>
        <v>1.2419871794871795</v>
      </c>
      <c r="O215" s="50">
        <f t="shared" si="65"/>
        <v>1.2419871794871795</v>
      </c>
      <c r="P215" s="45"/>
      <c r="Q215" s="46">
        <f t="shared" si="60"/>
        <v>-0.19769649007631918</v>
      </c>
    </row>
    <row r="216" spans="1:17" ht="12.75">
      <c r="A216" s="44">
        <f t="shared" si="50"/>
        <v>143.4375</v>
      </c>
      <c r="B216" s="45">
        <f t="shared" si="61"/>
        <v>2.5034566458293663</v>
      </c>
      <c r="C216" s="45">
        <f t="shared" si="62"/>
        <v>0.5956993044924335</v>
      </c>
      <c r="D216" s="45">
        <f t="shared" si="51"/>
        <v>-0.8032075314806448</v>
      </c>
      <c r="E216" s="45">
        <f t="shared" si="52"/>
        <v>152</v>
      </c>
      <c r="F216" s="45">
        <f t="shared" si="53"/>
        <v>205</v>
      </c>
      <c r="G216" s="47">
        <f t="shared" si="54"/>
        <v>1</v>
      </c>
      <c r="H216" s="47">
        <f t="shared" si="55"/>
        <v>-1</v>
      </c>
      <c r="I216" s="48">
        <f t="shared" si="56"/>
        <v>2.96875</v>
      </c>
      <c r="J216" s="48">
        <f t="shared" si="57"/>
        <v>4.00390625</v>
      </c>
      <c r="K216" s="49">
        <f t="shared" si="58"/>
        <v>1.217948717948718</v>
      </c>
      <c r="L216" s="49">
        <f t="shared" si="59"/>
        <v>1.642628205128205</v>
      </c>
      <c r="M216" s="50">
        <f t="shared" si="63"/>
        <v>0.9134615384615385</v>
      </c>
      <c r="N216" s="50">
        <f t="shared" si="64"/>
        <v>1.217948717948718</v>
      </c>
      <c r="O216" s="50">
        <f t="shared" si="65"/>
        <v>1.217948717948718</v>
      </c>
      <c r="P216" s="45"/>
      <c r="Q216" s="46">
        <f t="shared" si="60"/>
        <v>-0.2147578937601612</v>
      </c>
    </row>
    <row r="217" spans="1:17" ht="12.75">
      <c r="A217" s="44">
        <f t="shared" si="50"/>
        <v>144.140625</v>
      </c>
      <c r="B217" s="45">
        <f t="shared" si="61"/>
        <v>2.5157284921324514</v>
      </c>
      <c r="C217" s="45">
        <f t="shared" si="62"/>
        <v>0.585797857456439</v>
      </c>
      <c r="D217" s="45">
        <f t="shared" si="51"/>
        <v>-0.8104571982525947</v>
      </c>
      <c r="E217" s="45">
        <f t="shared" si="52"/>
        <v>149</v>
      </c>
      <c r="F217" s="45">
        <f t="shared" si="53"/>
        <v>207</v>
      </c>
      <c r="G217" s="47">
        <f t="shared" si="54"/>
        <v>1</v>
      </c>
      <c r="H217" s="47">
        <f t="shared" si="55"/>
        <v>-1</v>
      </c>
      <c r="I217" s="48">
        <f t="shared" si="56"/>
        <v>2.91015625</v>
      </c>
      <c r="J217" s="48">
        <f t="shared" si="57"/>
        <v>4.04296875</v>
      </c>
      <c r="K217" s="49">
        <f t="shared" si="58"/>
        <v>1.1939102564102564</v>
      </c>
      <c r="L217" s="49">
        <f t="shared" si="59"/>
        <v>1.6586538461538463</v>
      </c>
      <c r="M217" s="50">
        <f t="shared" si="63"/>
        <v>0.8954326923076923</v>
      </c>
      <c r="N217" s="50">
        <f t="shared" si="64"/>
        <v>1.1939102564102564</v>
      </c>
      <c r="O217" s="50">
        <f t="shared" si="65"/>
        <v>1.1939102564102564</v>
      </c>
      <c r="P217" s="45"/>
      <c r="Q217" s="46">
        <f t="shared" si="60"/>
        <v>-0.23178695569514463</v>
      </c>
    </row>
    <row r="218" spans="1:17" ht="12.75">
      <c r="A218" s="44">
        <f t="shared" si="50"/>
        <v>144.84375</v>
      </c>
      <c r="B218" s="45">
        <f t="shared" si="61"/>
        <v>2.5280003384355365</v>
      </c>
      <c r="C218" s="45">
        <f t="shared" si="62"/>
        <v>0.5758081914178454</v>
      </c>
      <c r="D218" s="45">
        <f t="shared" si="51"/>
        <v>-0.8175848131515836</v>
      </c>
      <c r="E218" s="45">
        <f t="shared" si="52"/>
        <v>147</v>
      </c>
      <c r="F218" s="45">
        <f t="shared" si="53"/>
        <v>209</v>
      </c>
      <c r="G218" s="47">
        <f t="shared" si="54"/>
        <v>1</v>
      </c>
      <c r="H218" s="47">
        <f t="shared" si="55"/>
        <v>-1</v>
      </c>
      <c r="I218" s="48">
        <f t="shared" si="56"/>
        <v>2.87109375</v>
      </c>
      <c r="J218" s="48">
        <f t="shared" si="57"/>
        <v>4.08203125</v>
      </c>
      <c r="K218" s="49">
        <f t="shared" si="58"/>
        <v>1.1778846153846154</v>
      </c>
      <c r="L218" s="49">
        <f t="shared" si="59"/>
        <v>1.6746794871794872</v>
      </c>
      <c r="M218" s="50">
        <f t="shared" si="63"/>
        <v>0.8834134615384616</v>
      </c>
      <c r="N218" s="50">
        <f t="shared" si="64"/>
        <v>1.1778846153846154</v>
      </c>
      <c r="O218" s="50">
        <f t="shared" si="65"/>
        <v>1.1778846153846154</v>
      </c>
      <c r="P218" s="45"/>
      <c r="Q218" s="46">
        <f t="shared" si="60"/>
        <v>-0.24878111136717962</v>
      </c>
    </row>
    <row r="219" spans="1:17" ht="12.75">
      <c r="A219" s="44">
        <f t="shared" si="50"/>
        <v>145.546875</v>
      </c>
      <c r="B219" s="45">
        <f t="shared" si="61"/>
        <v>2.5402721847386216</v>
      </c>
      <c r="C219" s="45">
        <f t="shared" si="62"/>
        <v>0.5657318107836135</v>
      </c>
      <c r="D219" s="45">
        <f t="shared" si="51"/>
        <v>-0.8245893027850251</v>
      </c>
      <c r="E219" s="45">
        <f t="shared" si="52"/>
        <v>144</v>
      </c>
      <c r="F219" s="45">
        <f t="shared" si="53"/>
        <v>211</v>
      </c>
      <c r="G219" s="47">
        <f t="shared" si="54"/>
        <v>1</v>
      </c>
      <c r="H219" s="47">
        <f t="shared" si="55"/>
        <v>-1</v>
      </c>
      <c r="I219" s="48">
        <f t="shared" si="56"/>
        <v>2.8125</v>
      </c>
      <c r="J219" s="48">
        <f t="shared" si="57"/>
        <v>4.12109375</v>
      </c>
      <c r="K219" s="49">
        <f t="shared" si="58"/>
        <v>1.153846153846154</v>
      </c>
      <c r="L219" s="49">
        <f t="shared" si="59"/>
        <v>1.6907051282051282</v>
      </c>
      <c r="M219" s="50">
        <f t="shared" si="63"/>
        <v>0.8653846153846154</v>
      </c>
      <c r="N219" s="50">
        <f t="shared" si="64"/>
        <v>1.153846153846154</v>
      </c>
      <c r="O219" s="50">
        <f t="shared" si="65"/>
        <v>1.153846153846154</v>
      </c>
      <c r="P219" s="45"/>
      <c r="Q219" s="46">
        <f t="shared" si="60"/>
        <v>-0.2657378015189319</v>
      </c>
    </row>
    <row r="220" spans="1:17" ht="12.75">
      <c r="A220" s="44">
        <f t="shared" si="50"/>
        <v>146.25</v>
      </c>
      <c r="B220" s="45">
        <f t="shared" si="61"/>
        <v>2.552544031041707</v>
      </c>
      <c r="C220" s="45">
        <f t="shared" si="62"/>
        <v>0.5555702330196022</v>
      </c>
      <c r="D220" s="45">
        <f t="shared" si="51"/>
        <v>-0.8314696123025453</v>
      </c>
      <c r="E220" s="45">
        <f t="shared" si="52"/>
        <v>142</v>
      </c>
      <c r="F220" s="45">
        <f t="shared" si="53"/>
        <v>212</v>
      </c>
      <c r="G220" s="47">
        <f t="shared" si="54"/>
        <v>1</v>
      </c>
      <c r="H220" s="47">
        <f t="shared" si="55"/>
        <v>-1</v>
      </c>
      <c r="I220" s="48">
        <f t="shared" si="56"/>
        <v>2.7734375</v>
      </c>
      <c r="J220" s="48">
        <f t="shared" si="57"/>
        <v>4.140625</v>
      </c>
      <c r="K220" s="49">
        <f t="shared" si="58"/>
        <v>1.1378205128205128</v>
      </c>
      <c r="L220" s="49">
        <f t="shared" si="59"/>
        <v>1.698717948717949</v>
      </c>
      <c r="M220" s="50">
        <f t="shared" si="63"/>
        <v>0.8533653846153846</v>
      </c>
      <c r="N220" s="50">
        <f t="shared" si="64"/>
        <v>1.1378205128205128</v>
      </c>
      <c r="O220" s="50">
        <f t="shared" si="65"/>
        <v>1.1378205128205128</v>
      </c>
      <c r="P220" s="45"/>
      <c r="Q220" s="46">
        <f t="shared" si="60"/>
        <v>-0.2826544725352359</v>
      </c>
    </row>
    <row r="221" spans="1:17" ht="12.75">
      <c r="A221" s="44">
        <f t="shared" si="50"/>
        <v>146.953125</v>
      </c>
      <c r="B221" s="45">
        <f t="shared" si="61"/>
        <v>2.564815877344792</v>
      </c>
      <c r="C221" s="45">
        <f t="shared" si="62"/>
        <v>0.5453249884220464</v>
      </c>
      <c r="D221" s="45">
        <f t="shared" si="51"/>
        <v>-0.8382247055548381</v>
      </c>
      <c r="E221" s="45">
        <f t="shared" si="52"/>
        <v>139</v>
      </c>
      <c r="F221" s="45">
        <f t="shared" si="53"/>
        <v>214</v>
      </c>
      <c r="G221" s="47">
        <f t="shared" si="54"/>
        <v>1</v>
      </c>
      <c r="H221" s="47">
        <f t="shared" si="55"/>
        <v>-1</v>
      </c>
      <c r="I221" s="48">
        <f t="shared" si="56"/>
        <v>2.71484375</v>
      </c>
      <c r="J221" s="48">
        <f t="shared" si="57"/>
        <v>4.1796875</v>
      </c>
      <c r="K221" s="49">
        <f t="shared" si="58"/>
        <v>1.1137820512820513</v>
      </c>
      <c r="L221" s="49">
        <f t="shared" si="59"/>
        <v>1.7147435897435899</v>
      </c>
      <c r="M221" s="50">
        <f t="shared" si="63"/>
        <v>0.8353365384615385</v>
      </c>
      <c r="N221" s="50">
        <f t="shared" si="64"/>
        <v>1.1137820512820513</v>
      </c>
      <c r="O221" s="50">
        <f t="shared" si="65"/>
        <v>1.1137820512820513</v>
      </c>
      <c r="P221" s="45"/>
      <c r="Q221" s="46">
        <f t="shared" si="60"/>
        <v>-0.29952857682766076</v>
      </c>
    </row>
    <row r="222" spans="1:17" ht="12.75">
      <c r="A222" s="44">
        <f t="shared" si="50"/>
        <v>147.65625</v>
      </c>
      <c r="B222" s="45">
        <f t="shared" si="61"/>
        <v>2.5770877236478773</v>
      </c>
      <c r="C222" s="45">
        <f t="shared" si="62"/>
        <v>0.5349976198870972</v>
      </c>
      <c r="D222" s="45">
        <f t="shared" si="51"/>
        <v>-0.8448535652497071</v>
      </c>
      <c r="E222" s="45">
        <f t="shared" si="52"/>
        <v>136</v>
      </c>
      <c r="F222" s="45">
        <f t="shared" si="53"/>
        <v>216</v>
      </c>
      <c r="G222" s="47">
        <f t="shared" si="54"/>
        <v>1</v>
      </c>
      <c r="H222" s="47">
        <f t="shared" si="55"/>
        <v>-1</v>
      </c>
      <c r="I222" s="48">
        <f t="shared" si="56"/>
        <v>2.65625</v>
      </c>
      <c r="J222" s="48">
        <f t="shared" si="57"/>
        <v>4.21875</v>
      </c>
      <c r="K222" s="49">
        <f t="shared" si="58"/>
        <v>1.0897435897435896</v>
      </c>
      <c r="L222" s="49">
        <f t="shared" si="59"/>
        <v>1.7307692307692308</v>
      </c>
      <c r="M222" s="50">
        <f t="shared" si="63"/>
        <v>0.8173076923076923</v>
      </c>
      <c r="N222" s="50">
        <f t="shared" si="64"/>
        <v>1.0897435897435896</v>
      </c>
      <c r="O222" s="50">
        <f t="shared" si="65"/>
        <v>1.0897435897435896</v>
      </c>
      <c r="P222" s="45"/>
      <c r="Q222" s="46">
        <f t="shared" si="60"/>
        <v>-0.31635757321816804</v>
      </c>
    </row>
    <row r="223" spans="1:17" ht="12.75">
      <c r="A223" s="44">
        <f t="shared" si="50"/>
        <v>148.359375</v>
      </c>
      <c r="B223" s="45">
        <f t="shared" si="61"/>
        <v>2.5893595699509624</v>
      </c>
      <c r="C223" s="45">
        <f t="shared" si="62"/>
        <v>0.524589682678469</v>
      </c>
      <c r="D223" s="45">
        <f t="shared" si="51"/>
        <v>-0.8513551931052652</v>
      </c>
      <c r="E223" s="45">
        <f t="shared" si="52"/>
        <v>134</v>
      </c>
      <c r="F223" s="45">
        <f t="shared" si="53"/>
        <v>217</v>
      </c>
      <c r="G223" s="47">
        <f t="shared" si="54"/>
        <v>1</v>
      </c>
      <c r="H223" s="47">
        <f t="shared" si="55"/>
        <v>-1</v>
      </c>
      <c r="I223" s="48">
        <f t="shared" si="56"/>
        <v>2.6171875</v>
      </c>
      <c r="J223" s="48">
        <f t="shared" si="57"/>
        <v>4.23828125</v>
      </c>
      <c r="K223" s="49">
        <f t="shared" si="58"/>
        <v>1.0737179487179487</v>
      </c>
      <c r="L223" s="49">
        <f t="shared" si="59"/>
        <v>1.7387820512820513</v>
      </c>
      <c r="M223" s="50">
        <f t="shared" si="63"/>
        <v>0.8052884615384615</v>
      </c>
      <c r="N223" s="50">
        <f t="shared" si="64"/>
        <v>1.0737179487179487</v>
      </c>
      <c r="O223" s="50">
        <f t="shared" si="65"/>
        <v>1.0737179487179487</v>
      </c>
      <c r="P223" s="45"/>
      <c r="Q223" s="46">
        <f t="shared" si="60"/>
        <v>-0.33313892732180306</v>
      </c>
    </row>
    <row r="224" spans="1:17" ht="12.75">
      <c r="A224" s="44">
        <f t="shared" si="50"/>
        <v>149.0625</v>
      </c>
      <c r="B224" s="45">
        <f t="shared" si="61"/>
        <v>2.6016314162540475</v>
      </c>
      <c r="C224" s="45">
        <f t="shared" si="62"/>
        <v>0.5141027441932218</v>
      </c>
      <c r="D224" s="45">
        <f t="shared" si="51"/>
        <v>-0.857728610000272</v>
      </c>
      <c r="E224" s="45">
        <f t="shared" si="52"/>
        <v>131</v>
      </c>
      <c r="F224" s="45">
        <f t="shared" si="53"/>
        <v>219</v>
      </c>
      <c r="G224" s="47">
        <f t="shared" si="54"/>
        <v>1</v>
      </c>
      <c r="H224" s="47">
        <f t="shared" si="55"/>
        <v>-1</v>
      </c>
      <c r="I224" s="48">
        <f t="shared" si="56"/>
        <v>2.55859375</v>
      </c>
      <c r="J224" s="48">
        <f t="shared" si="57"/>
        <v>4.27734375</v>
      </c>
      <c r="K224" s="49">
        <f t="shared" si="58"/>
        <v>1.0496794871794872</v>
      </c>
      <c r="L224" s="49">
        <f t="shared" si="59"/>
        <v>1.7548076923076923</v>
      </c>
      <c r="M224" s="50">
        <f t="shared" si="63"/>
        <v>0.7872596153846154</v>
      </c>
      <c r="N224" s="50">
        <f t="shared" si="64"/>
        <v>1.0496794871794872</v>
      </c>
      <c r="O224" s="50">
        <f t="shared" si="65"/>
        <v>1.0496794871794872</v>
      </c>
      <c r="P224" s="45"/>
      <c r="Q224" s="46">
        <f t="shared" si="60"/>
        <v>-0.3498701119283649</v>
      </c>
    </row>
    <row r="225" spans="1:17" ht="12.75">
      <c r="A225" s="44">
        <f t="shared" si="50"/>
        <v>149.765625</v>
      </c>
      <c r="B225" s="45">
        <f t="shared" si="61"/>
        <v>2.6139032625571326</v>
      </c>
      <c r="C225" s="45">
        <f t="shared" si="62"/>
        <v>0.5035383837257177</v>
      </c>
      <c r="D225" s="45">
        <f t="shared" si="51"/>
        <v>-0.8639728561215867</v>
      </c>
      <c r="E225" s="45">
        <f t="shared" si="52"/>
        <v>128</v>
      </c>
      <c r="F225" s="45">
        <f t="shared" si="53"/>
        <v>221</v>
      </c>
      <c r="G225" s="47">
        <f t="shared" si="54"/>
        <v>1</v>
      </c>
      <c r="H225" s="47">
        <f t="shared" si="55"/>
        <v>-1</v>
      </c>
      <c r="I225" s="48">
        <f t="shared" si="56"/>
        <v>2.5</v>
      </c>
      <c r="J225" s="48">
        <f t="shared" si="57"/>
        <v>4.31640625</v>
      </c>
      <c r="K225" s="49">
        <f t="shared" si="58"/>
        <v>1.0256410256410255</v>
      </c>
      <c r="L225" s="49">
        <f t="shared" si="59"/>
        <v>1.7708333333333333</v>
      </c>
      <c r="M225" s="50">
        <f t="shared" si="63"/>
        <v>0.7692307692307692</v>
      </c>
      <c r="N225" s="50">
        <f t="shared" si="64"/>
        <v>1.0256410256410255</v>
      </c>
      <c r="O225" s="50">
        <f t="shared" si="65"/>
        <v>1.0256410256410255</v>
      </c>
      <c r="P225" s="45"/>
      <c r="Q225" s="46">
        <f t="shared" si="60"/>
        <v>-0.36654860738299366</v>
      </c>
    </row>
    <row r="226" spans="1:17" ht="12.75">
      <c r="A226" s="44">
        <f t="shared" si="50"/>
        <v>150.46875</v>
      </c>
      <c r="B226" s="45">
        <f t="shared" si="61"/>
        <v>2.6261751088602177</v>
      </c>
      <c r="C226" s="45">
        <f t="shared" si="62"/>
        <v>0.49289819222978415</v>
      </c>
      <c r="D226" s="45">
        <f t="shared" si="51"/>
        <v>-0.8700869911087113</v>
      </c>
      <c r="E226" s="45">
        <f t="shared" si="52"/>
        <v>126</v>
      </c>
      <c r="F226" s="45">
        <f t="shared" si="53"/>
        <v>222</v>
      </c>
      <c r="G226" s="47">
        <f t="shared" si="54"/>
        <v>1</v>
      </c>
      <c r="H226" s="47">
        <f t="shared" si="55"/>
        <v>-1</v>
      </c>
      <c r="I226" s="48">
        <f t="shared" si="56"/>
        <v>2.4609375</v>
      </c>
      <c r="J226" s="48">
        <f t="shared" si="57"/>
        <v>4.3359375</v>
      </c>
      <c r="K226" s="49">
        <f t="shared" si="58"/>
        <v>1.0096153846153846</v>
      </c>
      <c r="L226" s="49">
        <f t="shared" si="59"/>
        <v>1.778846153846154</v>
      </c>
      <c r="M226" s="50">
        <f t="shared" si="63"/>
        <v>0.7572115384615384</v>
      </c>
      <c r="N226" s="50">
        <f t="shared" si="64"/>
        <v>1.0096153846153846</v>
      </c>
      <c r="O226" s="50">
        <f t="shared" si="65"/>
        <v>1.0096153846153846</v>
      </c>
      <c r="P226" s="45"/>
      <c r="Q226" s="46">
        <f t="shared" si="60"/>
        <v>-0.38317190196562234</v>
      </c>
    </row>
    <row r="227" spans="1:17" ht="12.75">
      <c r="A227" s="44">
        <f t="shared" si="50"/>
        <v>151.171875</v>
      </c>
      <c r="B227" s="45">
        <f t="shared" si="61"/>
        <v>2.6384469551633027</v>
      </c>
      <c r="C227" s="45">
        <f t="shared" si="62"/>
        <v>0.4821837720791229</v>
      </c>
      <c r="D227" s="45">
        <f t="shared" si="51"/>
        <v>-0.8760700941954065</v>
      </c>
      <c r="E227" s="45">
        <f t="shared" si="52"/>
        <v>123</v>
      </c>
      <c r="F227" s="45">
        <f t="shared" si="53"/>
        <v>224</v>
      </c>
      <c r="G227" s="47">
        <f t="shared" si="54"/>
        <v>1</v>
      </c>
      <c r="H227" s="47">
        <f t="shared" si="55"/>
        <v>-1</v>
      </c>
      <c r="I227" s="48">
        <f t="shared" si="56"/>
        <v>2.40234375</v>
      </c>
      <c r="J227" s="48">
        <f t="shared" si="57"/>
        <v>4.375</v>
      </c>
      <c r="K227" s="49">
        <f t="shared" si="58"/>
        <v>0.985576923076923</v>
      </c>
      <c r="L227" s="49">
        <f t="shared" si="59"/>
        <v>1.794871794871795</v>
      </c>
      <c r="M227" s="50">
        <f t="shared" si="63"/>
        <v>0.7391826923076923</v>
      </c>
      <c r="N227" s="50">
        <f t="shared" si="64"/>
        <v>0.985576923076923</v>
      </c>
      <c r="O227" s="50">
        <f t="shared" si="65"/>
        <v>0.985576923076923</v>
      </c>
      <c r="P227" s="45"/>
      <c r="Q227" s="46">
        <f t="shared" si="60"/>
        <v>-0.39973749226923205</v>
      </c>
    </row>
    <row r="228" spans="1:17" ht="12.75">
      <c r="A228" s="44">
        <f t="shared" si="50"/>
        <v>151.875</v>
      </c>
      <c r="B228" s="45">
        <f t="shared" si="61"/>
        <v>2.650718801466388</v>
      </c>
      <c r="C228" s="45">
        <f t="shared" si="62"/>
        <v>0.47139673682599786</v>
      </c>
      <c r="D228" s="45">
        <f t="shared" si="51"/>
        <v>-0.8819212643483549</v>
      </c>
      <c r="E228" s="45">
        <f t="shared" si="52"/>
        <v>120</v>
      </c>
      <c r="F228" s="45">
        <f t="shared" si="53"/>
        <v>225</v>
      </c>
      <c r="G228" s="47">
        <f t="shared" si="54"/>
        <v>1</v>
      </c>
      <c r="H228" s="47">
        <f t="shared" si="55"/>
        <v>-1</v>
      </c>
      <c r="I228" s="48">
        <f t="shared" si="56"/>
        <v>2.34375</v>
      </c>
      <c r="J228" s="48">
        <f t="shared" si="57"/>
        <v>4.39453125</v>
      </c>
      <c r="K228" s="49">
        <f t="shared" si="58"/>
        <v>0.9615384615384616</v>
      </c>
      <c r="L228" s="49">
        <f t="shared" si="59"/>
        <v>1.8028846153846154</v>
      </c>
      <c r="M228" s="50">
        <f t="shared" si="63"/>
        <v>0.7211538461538461</v>
      </c>
      <c r="N228" s="50">
        <f t="shared" si="64"/>
        <v>0.9615384615384616</v>
      </c>
      <c r="O228" s="50">
        <f t="shared" si="65"/>
        <v>0.9615384615384616</v>
      </c>
      <c r="P228" s="45"/>
      <c r="Q228" s="46">
        <f t="shared" si="60"/>
        <v>-0.41624288357685596</v>
      </c>
    </row>
    <row r="229" spans="1:17" ht="12.75">
      <c r="A229" s="44">
        <f t="shared" si="50"/>
        <v>152.578125</v>
      </c>
      <c r="B229" s="45">
        <f t="shared" si="61"/>
        <v>2.662990647769473</v>
      </c>
      <c r="C229" s="45">
        <f t="shared" si="62"/>
        <v>0.4605387109582402</v>
      </c>
      <c r="D229" s="45">
        <f t="shared" si="51"/>
        <v>-0.8876396204028538</v>
      </c>
      <c r="E229" s="45">
        <f t="shared" si="52"/>
        <v>117</v>
      </c>
      <c r="F229" s="45">
        <f t="shared" si="53"/>
        <v>227</v>
      </c>
      <c r="G229" s="47">
        <f t="shared" si="54"/>
        <v>1</v>
      </c>
      <c r="H229" s="47">
        <f t="shared" si="55"/>
        <v>-1</v>
      </c>
      <c r="I229" s="48">
        <f t="shared" si="56"/>
        <v>2.28515625</v>
      </c>
      <c r="J229" s="48">
        <f t="shared" si="57"/>
        <v>4.43359375</v>
      </c>
      <c r="K229" s="49">
        <f t="shared" si="58"/>
        <v>0.9375</v>
      </c>
      <c r="L229" s="49">
        <f t="shared" si="59"/>
        <v>1.8189102564102564</v>
      </c>
      <c r="M229" s="50">
        <f t="shared" si="63"/>
        <v>0.703125</v>
      </c>
      <c r="N229" s="50">
        <f t="shared" si="64"/>
        <v>0.9375</v>
      </c>
      <c r="O229" s="50">
        <f t="shared" si="65"/>
        <v>0.9375</v>
      </c>
      <c r="P229" s="45"/>
      <c r="Q229" s="46">
        <f t="shared" si="60"/>
        <v>-0.432685590237275</v>
      </c>
    </row>
    <row r="230" spans="1:17" ht="12.75">
      <c r="A230" s="44">
        <f t="shared" si="50"/>
        <v>153.28125</v>
      </c>
      <c r="B230" s="45">
        <f t="shared" si="61"/>
        <v>2.675262494072558</v>
      </c>
      <c r="C230" s="45">
        <f t="shared" si="62"/>
        <v>0.4496113296546069</v>
      </c>
      <c r="D230" s="45">
        <f t="shared" si="51"/>
        <v>-0.8932243011955152</v>
      </c>
      <c r="E230" s="45">
        <f t="shared" si="52"/>
        <v>115</v>
      </c>
      <c r="F230" s="45">
        <f t="shared" si="53"/>
        <v>228</v>
      </c>
      <c r="G230" s="47">
        <f t="shared" si="54"/>
        <v>1</v>
      </c>
      <c r="H230" s="47">
        <f t="shared" si="55"/>
        <v>-1</v>
      </c>
      <c r="I230" s="48">
        <f t="shared" si="56"/>
        <v>2.24609375</v>
      </c>
      <c r="J230" s="48">
        <f t="shared" si="57"/>
        <v>4.453125</v>
      </c>
      <c r="K230" s="49">
        <f t="shared" si="58"/>
        <v>0.9214743589743589</v>
      </c>
      <c r="L230" s="49">
        <f t="shared" si="59"/>
        <v>1.8269230769230769</v>
      </c>
      <c r="M230" s="50">
        <f t="shared" si="63"/>
        <v>0.6911057692307692</v>
      </c>
      <c r="N230" s="50">
        <f t="shared" si="64"/>
        <v>0.9214743589743589</v>
      </c>
      <c r="O230" s="50">
        <f t="shared" si="65"/>
        <v>0.9214743589743589</v>
      </c>
      <c r="P230" s="45"/>
      <c r="Q230" s="46">
        <f t="shared" si="60"/>
        <v>-0.44906313603934706</v>
      </c>
    </row>
    <row r="231" spans="1:17" ht="12.75">
      <c r="A231" s="44">
        <f t="shared" si="50"/>
        <v>153.984375</v>
      </c>
      <c r="B231" s="45">
        <f t="shared" si="61"/>
        <v>2.6875343403756435</v>
      </c>
      <c r="C231" s="45">
        <f t="shared" si="62"/>
        <v>0.43861623853852755</v>
      </c>
      <c r="D231" s="45">
        <f t="shared" si="51"/>
        <v>-0.8986744656939539</v>
      </c>
      <c r="E231" s="45">
        <f t="shared" si="52"/>
        <v>112</v>
      </c>
      <c r="F231" s="45">
        <f t="shared" si="53"/>
        <v>230</v>
      </c>
      <c r="G231" s="47">
        <f t="shared" si="54"/>
        <v>1</v>
      </c>
      <c r="H231" s="47">
        <f t="shared" si="55"/>
        <v>-1</v>
      </c>
      <c r="I231" s="48">
        <f t="shared" si="56"/>
        <v>2.1875</v>
      </c>
      <c r="J231" s="48">
        <f t="shared" si="57"/>
        <v>4.4921875</v>
      </c>
      <c r="K231" s="49">
        <f t="shared" si="58"/>
        <v>0.8974358974358975</v>
      </c>
      <c r="L231" s="49">
        <f t="shared" si="59"/>
        <v>1.8429487179487178</v>
      </c>
      <c r="M231" s="50">
        <f t="shared" si="63"/>
        <v>0.6730769230769231</v>
      </c>
      <c r="N231" s="50">
        <f t="shared" si="64"/>
        <v>0.8974358974358975</v>
      </c>
      <c r="O231" s="50">
        <f t="shared" si="65"/>
        <v>0.8974358974358975</v>
      </c>
      <c r="P231" s="45"/>
      <c r="Q231" s="46">
        <f t="shared" si="60"/>
        <v>-0.4653730545849158</v>
      </c>
    </row>
    <row r="232" spans="1:17" ht="12.75">
      <c r="A232" s="44">
        <f t="shared" si="50"/>
        <v>154.6875</v>
      </c>
      <c r="B232" s="45">
        <f t="shared" si="61"/>
        <v>2.6998061866787286</v>
      </c>
      <c r="C232" s="45">
        <f t="shared" si="62"/>
        <v>0.42755509343028203</v>
      </c>
      <c r="D232" s="45">
        <f t="shared" si="51"/>
        <v>-0.9039892931234433</v>
      </c>
      <c r="E232" s="45">
        <f t="shared" si="52"/>
        <v>109</v>
      </c>
      <c r="F232" s="45">
        <f t="shared" si="53"/>
        <v>231</v>
      </c>
      <c r="G232" s="47">
        <f t="shared" si="54"/>
        <v>1</v>
      </c>
      <c r="H232" s="47">
        <f t="shared" si="55"/>
        <v>-1</v>
      </c>
      <c r="I232" s="48">
        <f t="shared" si="56"/>
        <v>2.12890625</v>
      </c>
      <c r="J232" s="48">
        <f t="shared" si="57"/>
        <v>4.51171875</v>
      </c>
      <c r="K232" s="49">
        <f t="shared" si="58"/>
        <v>0.8733974358974359</v>
      </c>
      <c r="L232" s="49">
        <f t="shared" si="59"/>
        <v>1.8509615384615385</v>
      </c>
      <c r="M232" s="50">
        <f t="shared" si="63"/>
        <v>0.6550480769230769</v>
      </c>
      <c r="N232" s="50">
        <f t="shared" si="64"/>
        <v>0.8733974358974359</v>
      </c>
      <c r="O232" s="50">
        <f t="shared" si="65"/>
        <v>0.8733974358974359</v>
      </c>
      <c r="P232" s="45"/>
      <c r="Q232" s="46">
        <f t="shared" si="60"/>
        <v>-0.48161288966024035</v>
      </c>
    </row>
    <row r="233" spans="1:17" ht="12.75">
      <c r="A233" s="44">
        <f t="shared" si="50"/>
        <v>155.390625</v>
      </c>
      <c r="B233" s="45">
        <f t="shared" si="61"/>
        <v>2.7120780329818137</v>
      </c>
      <c r="C233" s="45">
        <f t="shared" si="62"/>
        <v>0.41642956009763715</v>
      </c>
      <c r="D233" s="45">
        <f t="shared" si="51"/>
        <v>-0.9091679830905224</v>
      </c>
      <c r="E233" s="45">
        <f t="shared" si="52"/>
        <v>106</v>
      </c>
      <c r="F233" s="45">
        <f t="shared" si="53"/>
        <v>232</v>
      </c>
      <c r="G233" s="47">
        <f t="shared" si="54"/>
        <v>1</v>
      </c>
      <c r="H233" s="47">
        <f t="shared" si="55"/>
        <v>-1</v>
      </c>
      <c r="I233" s="48">
        <f t="shared" si="56"/>
        <v>2.0703125</v>
      </c>
      <c r="J233" s="48">
        <f t="shared" si="57"/>
        <v>4.53125</v>
      </c>
      <c r="K233" s="49">
        <f t="shared" si="58"/>
        <v>0.8493589743589745</v>
      </c>
      <c r="L233" s="49">
        <f t="shared" si="59"/>
        <v>1.8589743589743588</v>
      </c>
      <c r="M233" s="50">
        <f t="shared" si="63"/>
        <v>0.6370192307692308</v>
      </c>
      <c r="N233" s="50">
        <f t="shared" si="64"/>
        <v>0.8493589743589745</v>
      </c>
      <c r="O233" s="50">
        <f t="shared" si="65"/>
        <v>0.8493589743589745</v>
      </c>
      <c r="P233" s="45"/>
      <c r="Q233" s="46">
        <f t="shared" si="60"/>
        <v>-0.49778019560589354</v>
      </c>
    </row>
    <row r="234" spans="1:17" ht="12.75">
      <c r="A234" s="44">
        <f t="shared" si="50"/>
        <v>156.09375</v>
      </c>
      <c r="B234" s="45">
        <f t="shared" si="61"/>
        <v>2.724349879284899</v>
      </c>
      <c r="C234" s="45">
        <f t="shared" si="62"/>
        <v>0.4052413140049899</v>
      </c>
      <c r="D234" s="45">
        <f t="shared" si="51"/>
        <v>-0.9142097557035307</v>
      </c>
      <c r="E234" s="45">
        <f t="shared" si="52"/>
        <v>103</v>
      </c>
      <c r="F234" s="45">
        <f t="shared" si="53"/>
        <v>234</v>
      </c>
      <c r="G234" s="47">
        <f t="shared" si="54"/>
        <v>1</v>
      </c>
      <c r="H234" s="47">
        <f t="shared" si="55"/>
        <v>-1</v>
      </c>
      <c r="I234" s="48">
        <f t="shared" si="56"/>
        <v>2.01171875</v>
      </c>
      <c r="J234" s="48">
        <f t="shared" si="57"/>
        <v>4.5703125</v>
      </c>
      <c r="K234" s="49">
        <f t="shared" si="58"/>
        <v>0.8253205128205128</v>
      </c>
      <c r="L234" s="49">
        <f t="shared" si="59"/>
        <v>1.875</v>
      </c>
      <c r="M234" s="50">
        <f t="shared" si="63"/>
        <v>0.6189903846153846</v>
      </c>
      <c r="N234" s="50">
        <f t="shared" si="64"/>
        <v>0.8253205128205128</v>
      </c>
      <c r="O234" s="50">
        <f t="shared" si="65"/>
        <v>0.8253205128205128</v>
      </c>
      <c r="P234" s="45"/>
      <c r="Q234" s="46">
        <f t="shared" si="60"/>
        <v>-0.5138725376850679</v>
      </c>
    </row>
    <row r="235" spans="1:17" ht="12.75">
      <c r="A235" s="44">
        <f t="shared" si="50"/>
        <v>156.796875</v>
      </c>
      <c r="B235" s="45">
        <f t="shared" si="61"/>
        <v>2.736621725587984</v>
      </c>
      <c r="C235" s="45">
        <f t="shared" si="62"/>
        <v>0.39399204006104815</v>
      </c>
      <c r="D235" s="45">
        <f t="shared" si="51"/>
        <v>-0.9191138516900578</v>
      </c>
      <c r="E235" s="45">
        <f t="shared" si="52"/>
        <v>100</v>
      </c>
      <c r="F235" s="45">
        <f t="shared" si="53"/>
        <v>235</v>
      </c>
      <c r="G235" s="47">
        <f t="shared" si="54"/>
        <v>1</v>
      </c>
      <c r="H235" s="47">
        <f t="shared" si="55"/>
        <v>-1</v>
      </c>
      <c r="I235" s="48">
        <f t="shared" si="56"/>
        <v>1.953125</v>
      </c>
      <c r="J235" s="48">
        <f t="shared" si="57"/>
        <v>4.58984375</v>
      </c>
      <c r="K235" s="49">
        <f t="shared" si="58"/>
        <v>0.8012820512820512</v>
      </c>
      <c r="L235" s="49">
        <f t="shared" si="59"/>
        <v>1.8830128205128205</v>
      </c>
      <c r="M235" s="50">
        <f t="shared" si="63"/>
        <v>0.6009615384615384</v>
      </c>
      <c r="N235" s="50">
        <f t="shared" si="64"/>
        <v>0.8012820512820512</v>
      </c>
      <c r="O235" s="50">
        <f t="shared" si="65"/>
        <v>0.8012820512820512</v>
      </c>
      <c r="P235" s="45"/>
      <c r="Q235" s="46">
        <f t="shared" si="60"/>
        <v>-0.5298874924502386</v>
      </c>
    </row>
    <row r="236" spans="1:17" ht="12.75">
      <c r="A236" s="44">
        <f t="shared" si="50"/>
        <v>157.5</v>
      </c>
      <c r="B236" s="45">
        <f t="shared" si="61"/>
        <v>2.748893571891069</v>
      </c>
      <c r="C236" s="45">
        <f t="shared" si="62"/>
        <v>0.3826834323650899</v>
      </c>
      <c r="D236" s="45">
        <f t="shared" si="51"/>
        <v>-0.9238795325112867</v>
      </c>
      <c r="E236" s="45">
        <f t="shared" si="52"/>
        <v>97</v>
      </c>
      <c r="F236" s="45">
        <f t="shared" si="53"/>
        <v>236</v>
      </c>
      <c r="G236" s="47">
        <f t="shared" si="54"/>
        <v>1</v>
      </c>
      <c r="H236" s="47">
        <f t="shared" si="55"/>
        <v>-1</v>
      </c>
      <c r="I236" s="48">
        <f t="shared" si="56"/>
        <v>1.89453125</v>
      </c>
      <c r="J236" s="48">
        <f t="shared" si="57"/>
        <v>4.609375</v>
      </c>
      <c r="K236" s="49">
        <f t="shared" si="58"/>
        <v>0.7772435897435898</v>
      </c>
      <c r="L236" s="49">
        <f t="shared" si="59"/>
        <v>1.891025641025641</v>
      </c>
      <c r="M236" s="50">
        <f t="shared" si="63"/>
        <v>0.5829326923076923</v>
      </c>
      <c r="N236" s="50">
        <f t="shared" si="64"/>
        <v>0.7772435897435898</v>
      </c>
      <c r="O236" s="50">
        <f t="shared" si="65"/>
        <v>0.7772435897435898</v>
      </c>
      <c r="P236" s="45"/>
      <c r="Q236" s="46">
        <f t="shared" si="60"/>
        <v>-0.5458226481081256</v>
      </c>
    </row>
    <row r="237" spans="1:17" ht="12.75">
      <c r="A237" s="44">
        <f t="shared" si="50"/>
        <v>158.203125</v>
      </c>
      <c r="B237" s="45">
        <f t="shared" si="61"/>
        <v>2.761165418194154</v>
      </c>
      <c r="C237" s="45">
        <f t="shared" si="62"/>
        <v>0.3713171939518377</v>
      </c>
      <c r="D237" s="45">
        <f t="shared" si="51"/>
        <v>-0.9285060804732155</v>
      </c>
      <c r="E237" s="45">
        <f t="shared" si="52"/>
        <v>95</v>
      </c>
      <c r="F237" s="45">
        <f t="shared" si="53"/>
        <v>237</v>
      </c>
      <c r="G237" s="47">
        <f t="shared" si="54"/>
        <v>1</v>
      </c>
      <c r="H237" s="47">
        <f t="shared" si="55"/>
        <v>-1</v>
      </c>
      <c r="I237" s="48">
        <f t="shared" si="56"/>
        <v>1.85546875</v>
      </c>
      <c r="J237" s="48">
        <f t="shared" si="57"/>
        <v>4.62890625</v>
      </c>
      <c r="K237" s="49">
        <f t="shared" si="58"/>
        <v>0.7612179487179487</v>
      </c>
      <c r="L237" s="49">
        <f t="shared" si="59"/>
        <v>1.8990384615384615</v>
      </c>
      <c r="M237" s="50">
        <f t="shared" si="63"/>
        <v>0.5709134615384615</v>
      </c>
      <c r="N237" s="50">
        <f t="shared" si="64"/>
        <v>0.7612179487179487</v>
      </c>
      <c r="O237" s="50">
        <f t="shared" si="65"/>
        <v>0.7612179487179487</v>
      </c>
      <c r="P237" s="45"/>
      <c r="Q237" s="46">
        <f t="shared" si="60"/>
        <v>-0.5616756048829011</v>
      </c>
    </row>
    <row r="238" spans="1:17" ht="12.75">
      <c r="A238" s="44">
        <f t="shared" si="50"/>
        <v>158.90625</v>
      </c>
      <c r="B238" s="45">
        <f t="shared" si="61"/>
        <v>2.773437264497239</v>
      </c>
      <c r="C238" s="45">
        <f t="shared" si="62"/>
        <v>0.35989503653498833</v>
      </c>
      <c r="D238" s="45">
        <f t="shared" si="51"/>
        <v>-0.9329927988347388</v>
      </c>
      <c r="E238" s="45">
        <f t="shared" si="52"/>
        <v>92</v>
      </c>
      <c r="F238" s="45">
        <f t="shared" si="53"/>
        <v>238</v>
      </c>
      <c r="G238" s="47">
        <f t="shared" si="54"/>
        <v>1</v>
      </c>
      <c r="H238" s="47">
        <f t="shared" si="55"/>
        <v>-1</v>
      </c>
      <c r="I238" s="48">
        <f t="shared" si="56"/>
        <v>1.796875</v>
      </c>
      <c r="J238" s="48">
        <f t="shared" si="57"/>
        <v>4.6484375</v>
      </c>
      <c r="K238" s="49">
        <f t="shared" si="58"/>
        <v>0.7371794871794872</v>
      </c>
      <c r="L238" s="49">
        <f t="shared" si="59"/>
        <v>1.907051282051282</v>
      </c>
      <c r="M238" s="50">
        <f t="shared" si="63"/>
        <v>0.5528846153846154</v>
      </c>
      <c r="N238" s="50">
        <f t="shared" si="64"/>
        <v>0.7371794871794872</v>
      </c>
      <c r="O238" s="50">
        <f t="shared" si="65"/>
        <v>0.7371794871794872</v>
      </c>
      <c r="P238" s="45"/>
      <c r="Q238" s="46">
        <f t="shared" si="60"/>
        <v>-0.5774439753775865</v>
      </c>
    </row>
    <row r="239" spans="1:17" ht="12.75">
      <c r="A239" s="44">
        <f t="shared" si="50"/>
        <v>159.609375</v>
      </c>
      <c r="B239" s="45">
        <f t="shared" si="61"/>
        <v>2.7857091108003242</v>
      </c>
      <c r="C239" s="45">
        <f t="shared" si="62"/>
        <v>0.3484186802494348</v>
      </c>
      <c r="D239" s="45">
        <f t="shared" si="51"/>
        <v>-0.9373390119125748</v>
      </c>
      <c r="E239" s="45">
        <f t="shared" si="52"/>
        <v>89</v>
      </c>
      <c r="F239" s="45">
        <f t="shared" si="53"/>
        <v>239</v>
      </c>
      <c r="G239" s="47">
        <f t="shared" si="54"/>
        <v>1</v>
      </c>
      <c r="H239" s="47">
        <f t="shared" si="55"/>
        <v>-1</v>
      </c>
      <c r="I239" s="48">
        <f t="shared" si="56"/>
        <v>1.73828125</v>
      </c>
      <c r="J239" s="48">
        <f t="shared" si="57"/>
        <v>4.66796875</v>
      </c>
      <c r="K239" s="49">
        <f t="shared" si="58"/>
        <v>0.7131410256410257</v>
      </c>
      <c r="L239" s="49">
        <f t="shared" si="59"/>
        <v>1.9150641025641026</v>
      </c>
      <c r="M239" s="50">
        <f t="shared" si="63"/>
        <v>0.5348557692307693</v>
      </c>
      <c r="N239" s="50">
        <f t="shared" si="64"/>
        <v>0.7131410256410257</v>
      </c>
      <c r="O239" s="50">
        <f t="shared" si="65"/>
        <v>0.7131410256410257</v>
      </c>
      <c r="P239" s="45"/>
      <c r="Q239" s="46">
        <f t="shared" si="60"/>
        <v>-0.5931253849335859</v>
      </c>
    </row>
    <row r="240" spans="1:17" ht="12.75">
      <c r="A240" s="44">
        <f t="shared" si="50"/>
        <v>160.3125</v>
      </c>
      <c r="B240" s="45">
        <f t="shared" si="61"/>
        <v>2.7979809571034093</v>
      </c>
      <c r="C240" s="45">
        <f t="shared" si="62"/>
        <v>0.33688985339222033</v>
      </c>
      <c r="D240" s="45">
        <f t="shared" si="51"/>
        <v>-0.9415440651830207</v>
      </c>
      <c r="E240" s="45">
        <f t="shared" si="52"/>
        <v>86</v>
      </c>
      <c r="F240" s="45">
        <f t="shared" si="53"/>
        <v>241</v>
      </c>
      <c r="G240" s="47">
        <f t="shared" si="54"/>
        <v>1</v>
      </c>
      <c r="H240" s="47">
        <f t="shared" si="55"/>
        <v>-1</v>
      </c>
      <c r="I240" s="48">
        <f t="shared" si="56"/>
        <v>1.6796875</v>
      </c>
      <c r="J240" s="48">
        <f t="shared" si="57"/>
        <v>4.70703125</v>
      </c>
      <c r="K240" s="49">
        <f t="shared" si="58"/>
        <v>0.6891025641025641</v>
      </c>
      <c r="L240" s="49">
        <f t="shared" si="59"/>
        <v>1.9310897435897436</v>
      </c>
      <c r="M240" s="50">
        <f t="shared" si="63"/>
        <v>0.5168269230769231</v>
      </c>
      <c r="N240" s="50">
        <f t="shared" si="64"/>
        <v>0.6891025641025641</v>
      </c>
      <c r="O240" s="50">
        <f t="shared" si="65"/>
        <v>0.6891025641025641</v>
      </c>
      <c r="P240" s="45"/>
      <c r="Q240" s="46">
        <f t="shared" si="60"/>
        <v>-0.6087174719883008</v>
      </c>
    </row>
    <row r="241" spans="1:17" ht="12.75">
      <c r="A241" s="44">
        <f t="shared" si="50"/>
        <v>161.015625</v>
      </c>
      <c r="B241" s="45">
        <f t="shared" si="61"/>
        <v>2.8102528034064944</v>
      </c>
      <c r="C241" s="45">
        <f t="shared" si="62"/>
        <v>0.32531029216226326</v>
      </c>
      <c r="D241" s="45">
        <f t="shared" si="51"/>
        <v>-0.9456073253805212</v>
      </c>
      <c r="E241" s="45">
        <f t="shared" si="52"/>
        <v>83</v>
      </c>
      <c r="F241" s="45">
        <f t="shared" si="53"/>
        <v>242</v>
      </c>
      <c r="G241" s="47">
        <f t="shared" si="54"/>
        <v>1</v>
      </c>
      <c r="H241" s="47">
        <f t="shared" si="55"/>
        <v>-1</v>
      </c>
      <c r="I241" s="48">
        <f t="shared" si="56"/>
        <v>1.62109375</v>
      </c>
      <c r="J241" s="48">
        <f t="shared" si="57"/>
        <v>4.7265625</v>
      </c>
      <c r="K241" s="49">
        <f t="shared" si="58"/>
        <v>0.6650641025641025</v>
      </c>
      <c r="L241" s="49">
        <f t="shared" si="59"/>
        <v>1.939102564102564</v>
      </c>
      <c r="M241" s="50">
        <f t="shared" si="63"/>
        <v>0.49879807692307687</v>
      </c>
      <c r="N241" s="50">
        <f t="shared" si="64"/>
        <v>0.6650641025641025</v>
      </c>
      <c r="O241" s="50">
        <f t="shared" si="65"/>
        <v>0.6650641025641025</v>
      </c>
      <c r="P241" s="45"/>
      <c r="Q241" s="46">
        <f t="shared" si="60"/>
        <v>-0.6242178884307734</v>
      </c>
    </row>
    <row r="242" spans="1:17" ht="12.75">
      <c r="A242" s="44">
        <f t="shared" si="50"/>
        <v>161.71875</v>
      </c>
      <c r="B242" s="45">
        <f t="shared" si="61"/>
        <v>2.82252464970958</v>
      </c>
      <c r="C242" s="45">
        <f t="shared" si="62"/>
        <v>0.3136817403988914</v>
      </c>
      <c r="D242" s="45">
        <f t="shared" si="51"/>
        <v>-0.9495281805930367</v>
      </c>
      <c r="E242" s="45">
        <f t="shared" si="52"/>
        <v>80</v>
      </c>
      <c r="F242" s="45">
        <f t="shared" si="53"/>
        <v>243</v>
      </c>
      <c r="G242" s="47">
        <f t="shared" si="54"/>
        <v>1</v>
      </c>
      <c r="H242" s="47">
        <f t="shared" si="55"/>
        <v>-1</v>
      </c>
      <c r="I242" s="48">
        <f t="shared" si="56"/>
        <v>1.5625</v>
      </c>
      <c r="J242" s="48">
        <f t="shared" si="57"/>
        <v>4.74609375</v>
      </c>
      <c r="K242" s="49">
        <f t="shared" si="58"/>
        <v>0.6410256410256411</v>
      </c>
      <c r="L242" s="49">
        <f t="shared" si="59"/>
        <v>1.9471153846153846</v>
      </c>
      <c r="M242" s="50">
        <f t="shared" si="63"/>
        <v>0.48076923076923084</v>
      </c>
      <c r="N242" s="50">
        <f t="shared" si="64"/>
        <v>0.6410256410256411</v>
      </c>
      <c r="O242" s="50">
        <f t="shared" si="65"/>
        <v>0.6410256410256411</v>
      </c>
      <c r="P242" s="45"/>
      <c r="Q242" s="46">
        <f t="shared" si="60"/>
        <v>-0.6396242999553025</v>
      </c>
    </row>
    <row r="243" spans="1:17" ht="12.75">
      <c r="A243" s="44">
        <f t="shared" si="50"/>
        <v>162.421875</v>
      </c>
      <c r="B243" s="45">
        <f t="shared" si="61"/>
        <v>2.834796496012665</v>
      </c>
      <c r="C243" s="45">
        <f t="shared" si="62"/>
        <v>0.30200594931922803</v>
      </c>
      <c r="D243" s="45">
        <f t="shared" si="51"/>
        <v>-0.9533060403541939</v>
      </c>
      <c r="E243" s="45">
        <f t="shared" si="52"/>
        <v>77</v>
      </c>
      <c r="F243" s="45">
        <f t="shared" si="53"/>
        <v>244</v>
      </c>
      <c r="G243" s="47">
        <f t="shared" si="54"/>
        <v>1</v>
      </c>
      <c r="H243" s="47">
        <f t="shared" si="55"/>
        <v>-1</v>
      </c>
      <c r="I243" s="48">
        <f t="shared" si="56"/>
        <v>1.50390625</v>
      </c>
      <c r="J243" s="48">
        <f t="shared" si="57"/>
        <v>4.765625</v>
      </c>
      <c r="K243" s="49">
        <f t="shared" si="58"/>
        <v>0.6169871794871795</v>
      </c>
      <c r="L243" s="49">
        <f t="shared" si="59"/>
        <v>1.9551282051282053</v>
      </c>
      <c r="M243" s="50">
        <f t="shared" si="63"/>
        <v>0.46274038461538464</v>
      </c>
      <c r="N243" s="50">
        <f t="shared" si="64"/>
        <v>0.6169871794871795</v>
      </c>
      <c r="O243" s="50">
        <f t="shared" si="65"/>
        <v>0.6169871794871795</v>
      </c>
      <c r="P243" s="45"/>
      <c r="Q243" s="46">
        <f t="shared" si="60"/>
        <v>-0.6549343864129809</v>
      </c>
    </row>
    <row r="244" spans="1:17" ht="12.75">
      <c r="A244" s="44">
        <f t="shared" si="50"/>
        <v>163.125</v>
      </c>
      <c r="B244" s="45">
        <f t="shared" si="61"/>
        <v>2.84706834231575</v>
      </c>
      <c r="C244" s="45">
        <f t="shared" si="62"/>
        <v>0.2902846772544624</v>
      </c>
      <c r="D244" s="45">
        <f t="shared" si="51"/>
        <v>-0.9569403357322088</v>
      </c>
      <c r="E244" s="45">
        <f t="shared" si="52"/>
        <v>74</v>
      </c>
      <c r="F244" s="45">
        <f t="shared" si="53"/>
        <v>244</v>
      </c>
      <c r="G244" s="47">
        <f t="shared" si="54"/>
        <v>1</v>
      </c>
      <c r="H244" s="47">
        <f t="shared" si="55"/>
        <v>-1</v>
      </c>
      <c r="I244" s="48">
        <f t="shared" si="56"/>
        <v>1.4453125</v>
      </c>
      <c r="J244" s="48">
        <f t="shared" si="57"/>
        <v>4.765625</v>
      </c>
      <c r="K244" s="49">
        <f t="shared" si="58"/>
        <v>0.592948717948718</v>
      </c>
      <c r="L244" s="49">
        <f t="shared" si="59"/>
        <v>1.9551282051282053</v>
      </c>
      <c r="M244" s="50">
        <f t="shared" si="63"/>
        <v>0.44471153846153844</v>
      </c>
      <c r="N244" s="50">
        <f t="shared" si="64"/>
        <v>0.592948717948718</v>
      </c>
      <c r="O244" s="50">
        <f t="shared" si="65"/>
        <v>0.592948717948718</v>
      </c>
      <c r="P244" s="45"/>
      <c r="Q244" s="46">
        <f t="shared" si="60"/>
        <v>-0.6701458421611034</v>
      </c>
    </row>
    <row r="245" spans="1:17" ht="12.75">
      <c r="A245" s="44">
        <f t="shared" si="50"/>
        <v>163.828125</v>
      </c>
      <c r="B245" s="45">
        <f t="shared" si="61"/>
        <v>2.859340188618835</v>
      </c>
      <c r="C245" s="45">
        <f t="shared" si="62"/>
        <v>0.27851968938505317</v>
      </c>
      <c r="D245" s="45">
        <f t="shared" si="51"/>
        <v>-0.9604305194155658</v>
      </c>
      <c r="E245" s="45">
        <f t="shared" si="52"/>
        <v>71</v>
      </c>
      <c r="F245" s="45">
        <f t="shared" si="53"/>
        <v>245</v>
      </c>
      <c r="G245" s="47">
        <f t="shared" si="54"/>
        <v>1</v>
      </c>
      <c r="H245" s="47">
        <f t="shared" si="55"/>
        <v>-1</v>
      </c>
      <c r="I245" s="48">
        <f t="shared" si="56"/>
        <v>1.38671875</v>
      </c>
      <c r="J245" s="48">
        <f t="shared" si="57"/>
        <v>4.78515625</v>
      </c>
      <c r="K245" s="49">
        <f t="shared" si="58"/>
        <v>0.5689102564102564</v>
      </c>
      <c r="L245" s="49">
        <f t="shared" si="59"/>
        <v>1.9631410256410255</v>
      </c>
      <c r="M245" s="50">
        <f t="shared" si="63"/>
        <v>0.4266826923076923</v>
      </c>
      <c r="N245" s="50">
        <f t="shared" si="64"/>
        <v>0.5689102564102564</v>
      </c>
      <c r="O245" s="50">
        <f t="shared" si="65"/>
        <v>0.5689102564102564</v>
      </c>
      <c r="P245" s="45"/>
      <c r="Q245" s="46">
        <f t="shared" si="60"/>
        <v>-0.6852563764103867</v>
      </c>
    </row>
    <row r="246" spans="1:17" ht="12.75">
      <c r="A246" s="44">
        <f t="shared" si="50"/>
        <v>164.53125</v>
      </c>
      <c r="B246" s="45">
        <f t="shared" si="61"/>
        <v>2.8716120349219203</v>
      </c>
      <c r="C246" s="45">
        <f t="shared" si="62"/>
        <v>0.2667127574748985</v>
      </c>
      <c r="D246" s="45">
        <f t="shared" si="51"/>
        <v>-0.9637760657954398</v>
      </c>
      <c r="E246" s="45">
        <f t="shared" si="52"/>
        <v>68</v>
      </c>
      <c r="F246" s="45">
        <f t="shared" si="53"/>
        <v>246</v>
      </c>
      <c r="G246" s="47">
        <f t="shared" si="54"/>
        <v>1</v>
      </c>
      <c r="H246" s="47">
        <f t="shared" si="55"/>
        <v>-1</v>
      </c>
      <c r="I246" s="48">
        <f t="shared" si="56"/>
        <v>1.328125</v>
      </c>
      <c r="J246" s="48">
        <f t="shared" si="57"/>
        <v>4.8046875</v>
      </c>
      <c r="K246" s="49">
        <f t="shared" si="58"/>
        <v>0.5448717948717948</v>
      </c>
      <c r="L246" s="49">
        <f t="shared" si="59"/>
        <v>1.971153846153846</v>
      </c>
      <c r="M246" s="50">
        <f t="shared" si="63"/>
        <v>0.40865384615384615</v>
      </c>
      <c r="N246" s="50">
        <f t="shared" si="64"/>
        <v>0.5448717948717948</v>
      </c>
      <c r="O246" s="50">
        <f t="shared" si="65"/>
        <v>0.5448717948717948</v>
      </c>
      <c r="P246" s="45"/>
      <c r="Q246" s="46">
        <f t="shared" si="60"/>
        <v>-0.7002637135699536</v>
      </c>
    </row>
    <row r="247" spans="1:17" ht="12.75">
      <c r="A247" s="44">
        <f t="shared" si="50"/>
        <v>165.234375</v>
      </c>
      <c r="B247" s="45">
        <f t="shared" si="61"/>
        <v>2.8838838812250054</v>
      </c>
      <c r="C247" s="45">
        <f t="shared" si="62"/>
        <v>0.2548656596045147</v>
      </c>
      <c r="D247" s="45">
        <f t="shared" si="51"/>
        <v>-0.9669764710448521</v>
      </c>
      <c r="E247" s="45">
        <f t="shared" si="52"/>
        <v>65</v>
      </c>
      <c r="F247" s="45">
        <f t="shared" si="53"/>
        <v>247</v>
      </c>
      <c r="G247" s="47">
        <f t="shared" si="54"/>
        <v>1</v>
      </c>
      <c r="H247" s="47">
        <f t="shared" si="55"/>
        <v>-1</v>
      </c>
      <c r="I247" s="48">
        <f t="shared" si="56"/>
        <v>1.26953125</v>
      </c>
      <c r="J247" s="48">
        <f t="shared" si="57"/>
        <v>4.82421875</v>
      </c>
      <c r="K247" s="49">
        <f t="shared" si="58"/>
        <v>0.5208333333333334</v>
      </c>
      <c r="L247" s="49">
        <f t="shared" si="59"/>
        <v>1.9791666666666667</v>
      </c>
      <c r="M247" s="50">
        <f t="shared" si="63"/>
        <v>0.390625</v>
      </c>
      <c r="N247" s="50">
        <f t="shared" si="64"/>
        <v>0.5208333333333334</v>
      </c>
      <c r="O247" s="50">
        <f t="shared" si="65"/>
        <v>0.5208333333333334</v>
      </c>
      <c r="P247" s="45"/>
      <c r="Q247" s="46">
        <f t="shared" si="60"/>
        <v>-0.7151655935900293</v>
      </c>
    </row>
    <row r="248" spans="1:17" ht="12.75">
      <c r="A248" s="44">
        <f t="shared" si="50"/>
        <v>165.9375</v>
      </c>
      <c r="B248" s="45">
        <f t="shared" si="61"/>
        <v>2.8961557275280905</v>
      </c>
      <c r="C248" s="45">
        <f t="shared" si="62"/>
        <v>0.24298017990326407</v>
      </c>
      <c r="D248" s="45">
        <f t="shared" si="51"/>
        <v>-0.970031253194544</v>
      </c>
      <c r="E248" s="45">
        <f t="shared" si="52"/>
        <v>62</v>
      </c>
      <c r="F248" s="45">
        <f t="shared" si="53"/>
        <v>248</v>
      </c>
      <c r="G248" s="47">
        <f t="shared" si="54"/>
        <v>1</v>
      </c>
      <c r="H248" s="47">
        <f t="shared" si="55"/>
        <v>-1</v>
      </c>
      <c r="I248" s="48">
        <f t="shared" si="56"/>
        <v>1.2109375</v>
      </c>
      <c r="J248" s="48">
        <f t="shared" si="57"/>
        <v>4.84375</v>
      </c>
      <c r="K248" s="49">
        <f t="shared" si="58"/>
        <v>0.4967948717948718</v>
      </c>
      <c r="L248" s="49">
        <f t="shared" si="59"/>
        <v>1.9871794871794872</v>
      </c>
      <c r="M248" s="50">
        <f t="shared" si="63"/>
        <v>0.37259615384615385</v>
      </c>
      <c r="N248" s="50">
        <f t="shared" si="64"/>
        <v>0.4967948717948718</v>
      </c>
      <c r="O248" s="50">
        <f t="shared" si="65"/>
        <v>0.4967948717948718</v>
      </c>
      <c r="P248" s="45"/>
      <c r="Q248" s="46">
        <f t="shared" si="60"/>
        <v>-0.729959772302296</v>
      </c>
    </row>
    <row r="249" spans="1:17" ht="12.75">
      <c r="A249" s="44">
        <f t="shared" si="50"/>
        <v>166.640625</v>
      </c>
      <c r="B249" s="45">
        <f t="shared" si="61"/>
        <v>2.9084275738311756</v>
      </c>
      <c r="C249" s="45">
        <f t="shared" si="62"/>
        <v>0.23105810828067133</v>
      </c>
      <c r="D249" s="45">
        <f t="shared" si="51"/>
        <v>-0.9729399522055601</v>
      </c>
      <c r="E249" s="45">
        <f t="shared" si="52"/>
        <v>59</v>
      </c>
      <c r="F249" s="45">
        <f t="shared" si="53"/>
        <v>249</v>
      </c>
      <c r="G249" s="47">
        <f t="shared" si="54"/>
        <v>1</v>
      </c>
      <c r="H249" s="47">
        <f t="shared" si="55"/>
        <v>-1</v>
      </c>
      <c r="I249" s="48">
        <f t="shared" si="56"/>
        <v>1.15234375</v>
      </c>
      <c r="J249" s="48">
        <f t="shared" si="57"/>
        <v>4.86328125</v>
      </c>
      <c r="K249" s="49">
        <f t="shared" si="58"/>
        <v>0.47275641025641024</v>
      </c>
      <c r="L249" s="49">
        <f t="shared" si="59"/>
        <v>1.9951923076923077</v>
      </c>
      <c r="M249" s="50">
        <f t="shared" si="63"/>
        <v>0.3545673076923077</v>
      </c>
      <c r="N249" s="50">
        <f t="shared" si="64"/>
        <v>0.47275641025641024</v>
      </c>
      <c r="O249" s="50">
        <f t="shared" si="65"/>
        <v>0.47275641025641024</v>
      </c>
      <c r="P249" s="45"/>
      <c r="Q249" s="46">
        <f t="shared" si="60"/>
        <v>-0.7446440217578572</v>
      </c>
    </row>
    <row r="250" spans="1:17" ht="12.75">
      <c r="A250" s="44">
        <f t="shared" si="50"/>
        <v>167.34375</v>
      </c>
      <c r="B250" s="45">
        <f t="shared" si="61"/>
        <v>2.9206994201342606</v>
      </c>
      <c r="C250" s="45">
        <f t="shared" si="62"/>
        <v>0.21910124015687005</v>
      </c>
      <c r="D250" s="45">
        <f t="shared" si="51"/>
        <v>-0.9757021300385285</v>
      </c>
      <c r="E250" s="45">
        <f t="shared" si="52"/>
        <v>56</v>
      </c>
      <c r="F250" s="45">
        <f t="shared" si="53"/>
        <v>249</v>
      </c>
      <c r="G250" s="47">
        <f t="shared" si="54"/>
        <v>1</v>
      </c>
      <c r="H250" s="47">
        <f t="shared" si="55"/>
        <v>-1</v>
      </c>
      <c r="I250" s="48">
        <f t="shared" si="56"/>
        <v>1.09375</v>
      </c>
      <c r="J250" s="48">
        <f t="shared" si="57"/>
        <v>4.86328125</v>
      </c>
      <c r="K250" s="49">
        <f t="shared" si="58"/>
        <v>0.44871794871794873</v>
      </c>
      <c r="L250" s="49">
        <f t="shared" si="59"/>
        <v>1.9951923076923077</v>
      </c>
      <c r="M250" s="50">
        <f t="shared" si="63"/>
        <v>0.33653846153846156</v>
      </c>
      <c r="N250" s="50">
        <f t="shared" si="64"/>
        <v>0.44871794871794873</v>
      </c>
      <c r="O250" s="50">
        <f t="shared" si="65"/>
        <v>0.44871794871794873</v>
      </c>
      <c r="P250" s="45"/>
      <c r="Q250" s="46">
        <f t="shared" si="60"/>
        <v>-0.7592161305627575</v>
      </c>
    </row>
    <row r="251" spans="1:17" ht="12.75">
      <c r="A251" s="44">
        <f t="shared" si="50"/>
        <v>168.046875</v>
      </c>
      <c r="B251" s="45">
        <f t="shared" si="61"/>
        <v>2.9329712664373457</v>
      </c>
      <c r="C251" s="45">
        <f t="shared" si="62"/>
        <v>0.20711137619221884</v>
      </c>
      <c r="D251" s="45">
        <f t="shared" si="51"/>
        <v>-0.9783173707196275</v>
      </c>
      <c r="E251" s="45">
        <f t="shared" si="52"/>
        <v>53</v>
      </c>
      <c r="F251" s="45">
        <f t="shared" si="53"/>
        <v>250</v>
      </c>
      <c r="G251" s="47">
        <f t="shared" si="54"/>
        <v>1</v>
      </c>
      <c r="H251" s="47">
        <f t="shared" si="55"/>
        <v>-1</v>
      </c>
      <c r="I251" s="48">
        <f t="shared" si="56"/>
        <v>1.03515625</v>
      </c>
      <c r="J251" s="48">
        <f t="shared" si="57"/>
        <v>4.8828125</v>
      </c>
      <c r="K251" s="49">
        <f t="shared" si="58"/>
        <v>0.4246794871794872</v>
      </c>
      <c r="L251" s="49">
        <f t="shared" si="59"/>
        <v>2.003205128205128</v>
      </c>
      <c r="M251" s="50">
        <f t="shared" si="63"/>
        <v>0.3185096153846154</v>
      </c>
      <c r="N251" s="50">
        <f t="shared" si="64"/>
        <v>0.4246794871794872</v>
      </c>
      <c r="O251" s="50">
        <f t="shared" si="65"/>
        <v>0.4246794871794872</v>
      </c>
      <c r="P251" s="45"/>
      <c r="Q251" s="46">
        <f t="shared" si="60"/>
        <v>-0.7736739042110116</v>
      </c>
    </row>
    <row r="252" spans="1:17" ht="12.75">
      <c r="A252" s="44">
        <f t="shared" si="50"/>
        <v>168.75</v>
      </c>
      <c r="B252" s="45">
        <f t="shared" si="61"/>
        <v>2.945243112740431</v>
      </c>
      <c r="C252" s="45">
        <f t="shared" si="62"/>
        <v>0.1950903220161286</v>
      </c>
      <c r="D252" s="45">
        <f t="shared" si="51"/>
        <v>-0.9807852804032304</v>
      </c>
      <c r="E252" s="45">
        <f t="shared" si="52"/>
        <v>49</v>
      </c>
      <c r="F252" s="45">
        <f t="shared" si="53"/>
        <v>251</v>
      </c>
      <c r="G252" s="47">
        <f t="shared" si="54"/>
        <v>1</v>
      </c>
      <c r="H252" s="47">
        <f t="shared" si="55"/>
        <v>-1</v>
      </c>
      <c r="I252" s="48">
        <f t="shared" si="56"/>
        <v>0.95703125</v>
      </c>
      <c r="J252" s="48">
        <f t="shared" si="57"/>
        <v>4.90234375</v>
      </c>
      <c r="K252" s="49">
        <f t="shared" si="58"/>
        <v>0.3926282051282051</v>
      </c>
      <c r="L252" s="49">
        <f t="shared" si="59"/>
        <v>2.011217948717949</v>
      </c>
      <c r="M252" s="50">
        <f t="shared" si="63"/>
        <v>0.29447115384615385</v>
      </c>
      <c r="N252" s="50">
        <f t="shared" si="64"/>
        <v>0.3926282051282051</v>
      </c>
      <c r="O252" s="50">
        <f t="shared" si="65"/>
        <v>0.3926282051282051</v>
      </c>
      <c r="P252" s="45"/>
      <c r="Q252" s="46">
        <f t="shared" si="60"/>
        <v>-0.7880151654150876</v>
      </c>
    </row>
    <row r="253" spans="1:17" ht="12.75">
      <c r="A253" s="44">
        <f t="shared" si="50"/>
        <v>169.453125</v>
      </c>
      <c r="B253" s="45">
        <f t="shared" si="61"/>
        <v>2.9575149590435164</v>
      </c>
      <c r="C253" s="45">
        <f t="shared" si="62"/>
        <v>0.1830398879551409</v>
      </c>
      <c r="D253" s="45">
        <f t="shared" si="51"/>
        <v>-0.9831054874312163</v>
      </c>
      <c r="E253" s="45">
        <f t="shared" si="52"/>
        <v>46</v>
      </c>
      <c r="F253" s="45">
        <f t="shared" si="53"/>
        <v>251</v>
      </c>
      <c r="G253" s="47">
        <f t="shared" si="54"/>
        <v>1</v>
      </c>
      <c r="H253" s="47">
        <f t="shared" si="55"/>
        <v>-1</v>
      </c>
      <c r="I253" s="48">
        <f t="shared" si="56"/>
        <v>0.8984375</v>
      </c>
      <c r="J253" s="48">
        <f t="shared" si="57"/>
        <v>4.90234375</v>
      </c>
      <c r="K253" s="49">
        <f t="shared" si="58"/>
        <v>0.3685897435897436</v>
      </c>
      <c r="L253" s="49">
        <f t="shared" si="59"/>
        <v>2.011217948717949</v>
      </c>
      <c r="M253" s="50">
        <f t="shared" si="63"/>
        <v>0.2764423076923077</v>
      </c>
      <c r="N253" s="50">
        <f t="shared" si="64"/>
        <v>0.3685897435897436</v>
      </c>
      <c r="O253" s="50">
        <f t="shared" si="65"/>
        <v>0.3685897435897436</v>
      </c>
      <c r="P253" s="45"/>
      <c r="Q253" s="46">
        <f t="shared" si="60"/>
        <v>-0.8022377544338003</v>
      </c>
    </row>
    <row r="254" spans="1:17" ht="12.75">
      <c r="A254" s="44">
        <f t="shared" si="50"/>
        <v>170.15625</v>
      </c>
      <c r="B254" s="45">
        <f t="shared" si="61"/>
        <v>2.9697868053466014</v>
      </c>
      <c r="C254" s="45">
        <f t="shared" si="62"/>
        <v>0.17096188876030122</v>
      </c>
      <c r="D254" s="45">
        <f t="shared" si="51"/>
        <v>-0.9852776423889412</v>
      </c>
      <c r="E254" s="45">
        <f t="shared" si="52"/>
        <v>43</v>
      </c>
      <c r="F254" s="45">
        <f t="shared" si="53"/>
        <v>252</v>
      </c>
      <c r="G254" s="47">
        <f t="shared" si="54"/>
        <v>1</v>
      </c>
      <c r="H254" s="47">
        <f t="shared" si="55"/>
        <v>-1</v>
      </c>
      <c r="I254" s="48">
        <f t="shared" si="56"/>
        <v>0.83984375</v>
      </c>
      <c r="J254" s="48">
        <f t="shared" si="57"/>
        <v>4.921875</v>
      </c>
      <c r="K254" s="49">
        <f t="shared" si="58"/>
        <v>0.34455128205128205</v>
      </c>
      <c r="L254" s="49">
        <f t="shared" si="59"/>
        <v>2.019230769230769</v>
      </c>
      <c r="M254" s="50">
        <f t="shared" si="63"/>
        <v>0.25841346153846156</v>
      </c>
      <c r="N254" s="50">
        <f t="shared" si="64"/>
        <v>0.34455128205128205</v>
      </c>
      <c r="O254" s="50">
        <f t="shared" si="65"/>
        <v>0.34455128205128205</v>
      </c>
      <c r="P254" s="45"/>
      <c r="Q254" s="46">
        <f t="shared" si="60"/>
        <v>-0.8163395293975573</v>
      </c>
    </row>
    <row r="255" spans="1:17" ht="12.75">
      <c r="A255" s="44">
        <f t="shared" si="50"/>
        <v>170.859375</v>
      </c>
      <c r="B255" s="45">
        <f t="shared" si="61"/>
        <v>2.9820586516496865</v>
      </c>
      <c r="C255" s="45">
        <f t="shared" si="62"/>
        <v>0.15885814333386147</v>
      </c>
      <c r="D255" s="45">
        <f t="shared" si="51"/>
        <v>-0.9873014181578584</v>
      </c>
      <c r="E255" s="45">
        <f t="shared" si="52"/>
        <v>40</v>
      </c>
      <c r="F255" s="45">
        <f t="shared" si="53"/>
        <v>252</v>
      </c>
      <c r="G255" s="47">
        <f t="shared" si="54"/>
        <v>1</v>
      </c>
      <c r="H255" s="47">
        <f t="shared" si="55"/>
        <v>-1</v>
      </c>
      <c r="I255" s="48">
        <f t="shared" si="56"/>
        <v>0.78125</v>
      </c>
      <c r="J255" s="48">
        <f t="shared" si="57"/>
        <v>4.921875</v>
      </c>
      <c r="K255" s="49">
        <f t="shared" si="58"/>
        <v>0.32051282051282054</v>
      </c>
      <c r="L255" s="49">
        <f t="shared" si="59"/>
        <v>2.019230769230769</v>
      </c>
      <c r="M255" s="50">
        <f t="shared" si="63"/>
        <v>0.24038461538461542</v>
      </c>
      <c r="N255" s="50">
        <f t="shared" si="64"/>
        <v>0.32051282051282054</v>
      </c>
      <c r="O255" s="50">
        <f t="shared" si="65"/>
        <v>0.32051282051282054</v>
      </c>
      <c r="P255" s="45"/>
      <c r="Q255" s="46">
        <f t="shared" si="60"/>
        <v>-0.8303183666309195</v>
      </c>
    </row>
    <row r="256" spans="1:17" ht="12.75">
      <c r="A256" s="44">
        <f t="shared" si="50"/>
        <v>171.5625</v>
      </c>
      <c r="B256" s="45">
        <f t="shared" si="61"/>
        <v>2.9943304979527716</v>
      </c>
      <c r="C256" s="45">
        <f t="shared" si="62"/>
        <v>0.1467304744553618</v>
      </c>
      <c r="D256" s="45">
        <f t="shared" si="51"/>
        <v>-0.989176509964781</v>
      </c>
      <c r="E256" s="45">
        <f t="shared" si="52"/>
        <v>37</v>
      </c>
      <c r="F256" s="45">
        <f t="shared" si="53"/>
        <v>253</v>
      </c>
      <c r="G256" s="47">
        <f t="shared" si="54"/>
        <v>1</v>
      </c>
      <c r="H256" s="47">
        <f t="shared" si="55"/>
        <v>-1</v>
      </c>
      <c r="I256" s="48">
        <f t="shared" si="56"/>
        <v>0.72265625</v>
      </c>
      <c r="J256" s="48">
        <f t="shared" si="57"/>
        <v>4.94140625</v>
      </c>
      <c r="K256" s="49">
        <f t="shared" si="58"/>
        <v>0.296474358974359</v>
      </c>
      <c r="L256" s="49">
        <f t="shared" si="59"/>
        <v>2.02724358974359</v>
      </c>
      <c r="M256" s="50">
        <f t="shared" si="63"/>
        <v>0.22235576923076922</v>
      </c>
      <c r="N256" s="50">
        <f t="shared" si="64"/>
        <v>0.296474358974359</v>
      </c>
      <c r="O256" s="50">
        <f t="shared" si="65"/>
        <v>0.296474358974359</v>
      </c>
      <c r="P256" s="45"/>
      <c r="Q256" s="46">
        <f t="shared" si="60"/>
        <v>-0.8441721609724182</v>
      </c>
    </row>
    <row r="257" spans="1:17" ht="12.75">
      <c r="A257" s="44">
        <f t="shared" si="50"/>
        <v>172.265625</v>
      </c>
      <c r="B257" s="45">
        <f t="shared" si="61"/>
        <v>3.0066023442558567</v>
      </c>
      <c r="C257" s="45">
        <f t="shared" si="62"/>
        <v>0.13458070850712628</v>
      </c>
      <c r="D257" s="45">
        <f t="shared" si="51"/>
        <v>-0.99090263542778</v>
      </c>
      <c r="E257" s="45">
        <f t="shared" si="52"/>
        <v>34</v>
      </c>
      <c r="F257" s="45">
        <f t="shared" si="53"/>
        <v>253</v>
      </c>
      <c r="G257" s="47">
        <f t="shared" si="54"/>
        <v>1</v>
      </c>
      <c r="H257" s="47">
        <f t="shared" si="55"/>
        <v>-1</v>
      </c>
      <c r="I257" s="48">
        <f t="shared" si="56"/>
        <v>0.6640625</v>
      </c>
      <c r="J257" s="48">
        <f t="shared" si="57"/>
        <v>4.94140625</v>
      </c>
      <c r="K257" s="49">
        <f t="shared" si="58"/>
        <v>0.2724358974358974</v>
      </c>
      <c r="L257" s="49">
        <f t="shared" si="59"/>
        <v>2.02724358974359</v>
      </c>
      <c r="M257" s="50">
        <f t="shared" si="63"/>
        <v>0.20432692307692307</v>
      </c>
      <c r="N257" s="50">
        <f t="shared" si="64"/>
        <v>0.2724358974358974</v>
      </c>
      <c r="O257" s="50">
        <f t="shared" si="65"/>
        <v>0.2724358974358974</v>
      </c>
      <c r="P257" s="45"/>
      <c r="Q257" s="46">
        <f t="shared" si="60"/>
        <v>-0.8578988260915836</v>
      </c>
    </row>
    <row r="258" spans="1:17" ht="12.75">
      <c r="A258" s="44">
        <f t="shared" si="50"/>
        <v>172.96875</v>
      </c>
      <c r="B258" s="45">
        <f t="shared" si="61"/>
        <v>3.018874190558942</v>
      </c>
      <c r="C258" s="45">
        <f t="shared" si="62"/>
        <v>0.12241067519921635</v>
      </c>
      <c r="D258" s="45">
        <f t="shared" si="51"/>
        <v>-0.99247953459871</v>
      </c>
      <c r="E258" s="45">
        <f t="shared" si="52"/>
        <v>31</v>
      </c>
      <c r="F258" s="45">
        <f t="shared" si="53"/>
        <v>254</v>
      </c>
      <c r="G258" s="47">
        <f t="shared" si="54"/>
        <v>1</v>
      </c>
      <c r="H258" s="47">
        <f t="shared" si="55"/>
        <v>-1</v>
      </c>
      <c r="I258" s="48">
        <f t="shared" si="56"/>
        <v>0.60546875</v>
      </c>
      <c r="J258" s="48">
        <f t="shared" si="57"/>
        <v>4.9609375</v>
      </c>
      <c r="K258" s="49">
        <f t="shared" si="58"/>
        <v>0.2483974358974359</v>
      </c>
      <c r="L258" s="49">
        <f t="shared" si="59"/>
        <v>2.03525641025641</v>
      </c>
      <c r="M258" s="50">
        <f t="shared" si="63"/>
        <v>0.18629807692307693</v>
      </c>
      <c r="N258" s="50">
        <f t="shared" si="64"/>
        <v>0.2483974358974359</v>
      </c>
      <c r="O258" s="50">
        <f t="shared" si="65"/>
        <v>0.2483974358974359</v>
      </c>
      <c r="P258" s="45"/>
      <c r="Q258" s="46">
        <f t="shared" si="60"/>
        <v>-0.8714962948031397</v>
      </c>
    </row>
    <row r="259" spans="1:17" ht="12.75">
      <c r="A259" s="44">
        <f t="shared" si="50"/>
        <v>173.671875</v>
      </c>
      <c r="B259" s="45">
        <f t="shared" si="61"/>
        <v>3.031146036862027</v>
      </c>
      <c r="C259" s="45">
        <f t="shared" si="62"/>
        <v>0.11022220729388324</v>
      </c>
      <c r="D259" s="45">
        <f t="shared" si="51"/>
        <v>-0.9939069700023561</v>
      </c>
      <c r="E259" s="45">
        <f t="shared" si="52"/>
        <v>28</v>
      </c>
      <c r="F259" s="45">
        <f t="shared" si="53"/>
        <v>254</v>
      </c>
      <c r="G259" s="47">
        <f t="shared" si="54"/>
        <v>1</v>
      </c>
      <c r="H259" s="47">
        <f t="shared" si="55"/>
        <v>-1</v>
      </c>
      <c r="I259" s="48">
        <f t="shared" si="56"/>
        <v>0.546875</v>
      </c>
      <c r="J259" s="48">
        <f t="shared" si="57"/>
        <v>4.9609375</v>
      </c>
      <c r="K259" s="49">
        <f t="shared" si="58"/>
        <v>0.22435897435897437</v>
      </c>
      <c r="L259" s="49">
        <f t="shared" si="59"/>
        <v>2.03525641025641</v>
      </c>
      <c r="M259" s="50">
        <f t="shared" si="63"/>
        <v>0.16826923076923078</v>
      </c>
      <c r="N259" s="50">
        <f t="shared" si="64"/>
        <v>0.22435897435897437</v>
      </c>
      <c r="O259" s="50">
        <f t="shared" si="65"/>
        <v>0.22435897435897437</v>
      </c>
      <c r="P259" s="45"/>
      <c r="Q259" s="46">
        <f t="shared" si="60"/>
        <v>-0.8849625193783136</v>
      </c>
    </row>
    <row r="260" spans="1:17" ht="12.75">
      <c r="A260" s="44">
        <f t="shared" si="50"/>
        <v>174.375</v>
      </c>
      <c r="B260" s="45">
        <f t="shared" si="61"/>
        <v>3.043417883165112</v>
      </c>
      <c r="C260" s="45">
        <f t="shared" si="62"/>
        <v>0.09801714032956083</v>
      </c>
      <c r="D260" s="45">
        <f t="shared" si="51"/>
        <v>-0.9951847266721968</v>
      </c>
      <c r="E260" s="45">
        <f t="shared" si="52"/>
        <v>25</v>
      </c>
      <c r="F260" s="45">
        <f t="shared" si="53"/>
        <v>254</v>
      </c>
      <c r="G260" s="47">
        <f t="shared" si="54"/>
        <v>1</v>
      </c>
      <c r="H260" s="47">
        <f t="shared" si="55"/>
        <v>-1</v>
      </c>
      <c r="I260" s="48">
        <f t="shared" si="56"/>
        <v>0.48828125</v>
      </c>
      <c r="J260" s="48">
        <f t="shared" si="57"/>
        <v>4.9609375</v>
      </c>
      <c r="K260" s="49">
        <f t="shared" si="58"/>
        <v>0.2003205128205128</v>
      </c>
      <c r="L260" s="49">
        <f t="shared" si="59"/>
        <v>2.03525641025641</v>
      </c>
      <c r="M260" s="50">
        <f t="shared" si="63"/>
        <v>0.1502403846153846</v>
      </c>
      <c r="N260" s="50">
        <f t="shared" si="64"/>
        <v>0.2003205128205128</v>
      </c>
      <c r="O260" s="50">
        <f t="shared" si="65"/>
        <v>0.2003205128205128</v>
      </c>
      <c r="P260" s="45"/>
      <c r="Q260" s="46">
        <f t="shared" si="60"/>
        <v>-0.8982954718532172</v>
      </c>
    </row>
    <row r="261" spans="1:17" ht="12.75">
      <c r="A261" s="44">
        <f t="shared" si="50"/>
        <v>175.078125</v>
      </c>
      <c r="B261" s="45">
        <f t="shared" si="61"/>
        <v>3.055689729468197</v>
      </c>
      <c r="C261" s="45">
        <f t="shared" si="62"/>
        <v>0.08579731234444016</v>
      </c>
      <c r="D261" s="45">
        <f t="shared" si="51"/>
        <v>-0.996312612182778</v>
      </c>
      <c r="E261" s="45">
        <f t="shared" si="52"/>
        <v>21</v>
      </c>
      <c r="F261" s="45">
        <f t="shared" si="53"/>
        <v>255</v>
      </c>
      <c r="G261" s="47">
        <f t="shared" si="54"/>
        <v>1</v>
      </c>
      <c r="H261" s="47">
        <f t="shared" si="55"/>
        <v>-1</v>
      </c>
      <c r="I261" s="48">
        <f t="shared" si="56"/>
        <v>0.41015625</v>
      </c>
      <c r="J261" s="48">
        <f t="shared" si="57"/>
        <v>4.98046875</v>
      </c>
      <c r="K261" s="49">
        <f t="shared" si="58"/>
        <v>0.16826923076923075</v>
      </c>
      <c r="L261" s="49">
        <f t="shared" si="59"/>
        <v>2.043269230769231</v>
      </c>
      <c r="M261" s="50">
        <f t="shared" si="63"/>
        <v>0.12620192307692307</v>
      </c>
      <c r="N261" s="50">
        <f t="shared" si="64"/>
        <v>0.16826923076923075</v>
      </c>
      <c r="O261" s="50">
        <f t="shared" si="65"/>
        <v>0.16826923076923075</v>
      </c>
      <c r="P261" s="45"/>
      <c r="Q261" s="46">
        <f t="shared" si="60"/>
        <v>-0.91149314433425</v>
      </c>
    </row>
    <row r="262" spans="1:17" ht="12.75">
      <c r="A262" s="44">
        <f t="shared" si="50"/>
        <v>175.78125</v>
      </c>
      <c r="B262" s="45">
        <f t="shared" si="61"/>
        <v>3.067961575771282</v>
      </c>
      <c r="C262" s="45">
        <f t="shared" si="62"/>
        <v>0.07356456359966773</v>
      </c>
      <c r="D262" s="45">
        <f t="shared" si="51"/>
        <v>-0.9972904566786902</v>
      </c>
      <c r="E262" s="45">
        <f t="shared" si="52"/>
        <v>18</v>
      </c>
      <c r="F262" s="45">
        <f t="shared" si="53"/>
        <v>255</v>
      </c>
      <c r="G262" s="47">
        <f t="shared" si="54"/>
        <v>1</v>
      </c>
      <c r="H262" s="47">
        <f t="shared" si="55"/>
        <v>-1</v>
      </c>
      <c r="I262" s="48">
        <f t="shared" si="56"/>
        <v>0.3515625</v>
      </c>
      <c r="J262" s="48">
        <f t="shared" si="57"/>
        <v>4.98046875</v>
      </c>
      <c r="K262" s="49">
        <f t="shared" si="58"/>
        <v>0.14423076923076925</v>
      </c>
      <c r="L262" s="49">
        <f t="shared" si="59"/>
        <v>2.043269230769231</v>
      </c>
      <c r="M262" s="50">
        <f t="shared" si="63"/>
        <v>0.10817307692307693</v>
      </c>
      <c r="N262" s="50">
        <f t="shared" si="64"/>
        <v>0.14423076923076925</v>
      </c>
      <c r="O262" s="50">
        <f t="shared" si="65"/>
        <v>0.14423076923076925</v>
      </c>
      <c r="P262" s="45"/>
      <c r="Q262" s="46">
        <f t="shared" si="60"/>
        <v>-0.9245535493004815</v>
      </c>
    </row>
    <row r="263" spans="1:17" ht="12.75">
      <c r="A263" s="44">
        <f t="shared" si="50"/>
        <v>176.484375</v>
      </c>
      <c r="B263" s="45">
        <f t="shared" si="61"/>
        <v>3.0802334220743677</v>
      </c>
      <c r="C263" s="45">
        <f t="shared" si="62"/>
        <v>0.06132073630220849</v>
      </c>
      <c r="D263" s="45">
        <f t="shared" si="51"/>
        <v>-0.9981181129001492</v>
      </c>
      <c r="E263" s="45">
        <f t="shared" si="52"/>
        <v>15</v>
      </c>
      <c r="F263" s="45">
        <f t="shared" si="53"/>
        <v>255</v>
      </c>
      <c r="G263" s="47">
        <f t="shared" si="54"/>
        <v>1</v>
      </c>
      <c r="H263" s="47">
        <f t="shared" si="55"/>
        <v>-1</v>
      </c>
      <c r="I263" s="48">
        <f t="shared" si="56"/>
        <v>0.29296875</v>
      </c>
      <c r="J263" s="48">
        <f t="shared" si="57"/>
        <v>4.98046875</v>
      </c>
      <c r="K263" s="49">
        <f t="shared" si="58"/>
        <v>0.1201923076923077</v>
      </c>
      <c r="L263" s="49">
        <f t="shared" si="59"/>
        <v>2.043269230769231</v>
      </c>
      <c r="M263" s="50">
        <f t="shared" si="63"/>
        <v>0.09014423076923077</v>
      </c>
      <c r="N263" s="50">
        <f t="shared" si="64"/>
        <v>0.1201923076923077</v>
      </c>
      <c r="O263" s="50">
        <f t="shared" si="65"/>
        <v>0.1201923076923077</v>
      </c>
      <c r="P263" s="45"/>
      <c r="Q263" s="46">
        <f t="shared" si="60"/>
        <v>-0.9374747199029639</v>
      </c>
    </row>
    <row r="264" spans="1:17" ht="12.75">
      <c r="A264" s="44">
        <f t="shared" si="50"/>
        <v>177.1875</v>
      </c>
      <c r="B264" s="45">
        <f t="shared" si="61"/>
        <v>3.0925052683774528</v>
      </c>
      <c r="C264" s="45">
        <f t="shared" si="62"/>
        <v>0.049067674327417966</v>
      </c>
      <c r="D264" s="45">
        <f t="shared" si="51"/>
        <v>-0.9987954562051724</v>
      </c>
      <c r="E264" s="45">
        <f t="shared" si="52"/>
        <v>12</v>
      </c>
      <c r="F264" s="45">
        <f t="shared" si="53"/>
        <v>255</v>
      </c>
      <c r="G264" s="47">
        <f t="shared" si="54"/>
        <v>1</v>
      </c>
      <c r="H264" s="47">
        <f t="shared" si="55"/>
        <v>-1</v>
      </c>
      <c r="I264" s="48">
        <f t="shared" si="56"/>
        <v>0.234375</v>
      </c>
      <c r="J264" s="48">
        <f t="shared" si="57"/>
        <v>4.98046875</v>
      </c>
      <c r="K264" s="49">
        <f t="shared" si="58"/>
        <v>0.09615384615384616</v>
      </c>
      <c r="L264" s="49">
        <f t="shared" si="59"/>
        <v>2.043269230769231</v>
      </c>
      <c r="M264" s="50">
        <f t="shared" si="63"/>
        <v>0.07211538461538462</v>
      </c>
      <c r="N264" s="50">
        <f t="shared" si="64"/>
        <v>0.09615384615384616</v>
      </c>
      <c r="O264" s="50">
        <f t="shared" si="65"/>
        <v>0.09615384615384616</v>
      </c>
      <c r="P264" s="45"/>
      <c r="Q264" s="46">
        <f t="shared" si="60"/>
        <v>-0.9502547102609316</v>
      </c>
    </row>
    <row r="265" spans="1:17" ht="12.75">
      <c r="A265" s="44">
        <f t="shared" si="50"/>
        <v>177.890625</v>
      </c>
      <c r="B265" s="45">
        <f t="shared" si="61"/>
        <v>3.104777114680538</v>
      </c>
      <c r="C265" s="45">
        <f t="shared" si="62"/>
        <v>0.03680722294135883</v>
      </c>
      <c r="D265" s="45">
        <f t="shared" si="51"/>
        <v>-0.9993223845883495</v>
      </c>
      <c r="E265" s="45">
        <f t="shared" si="52"/>
        <v>9</v>
      </c>
      <c r="F265" s="45">
        <f t="shared" si="53"/>
        <v>255</v>
      </c>
      <c r="G265" s="47">
        <f t="shared" si="54"/>
        <v>1</v>
      </c>
      <c r="H265" s="47">
        <f t="shared" si="55"/>
        <v>-1</v>
      </c>
      <c r="I265" s="48">
        <f t="shared" si="56"/>
        <v>0.17578125</v>
      </c>
      <c r="J265" s="48">
        <f t="shared" si="57"/>
        <v>4.98046875</v>
      </c>
      <c r="K265" s="49">
        <f t="shared" si="58"/>
        <v>0.07211538461538462</v>
      </c>
      <c r="L265" s="49">
        <f t="shared" si="59"/>
        <v>2.043269230769231</v>
      </c>
      <c r="M265" s="50">
        <f t="shared" si="63"/>
        <v>0.054086538461538464</v>
      </c>
      <c r="N265" s="50">
        <f t="shared" si="64"/>
        <v>0.07211538461538462</v>
      </c>
      <c r="O265" s="50">
        <f t="shared" si="65"/>
        <v>0.07211538461538462</v>
      </c>
      <c r="P265" s="45"/>
      <c r="Q265" s="46">
        <f t="shared" si="60"/>
        <v>-0.9628915957548454</v>
      </c>
    </row>
    <row r="266" spans="1:17" ht="12.75">
      <c r="A266" s="44">
        <f t="shared" si="50"/>
        <v>178.59375</v>
      </c>
      <c r="B266" s="45">
        <f t="shared" si="61"/>
        <v>3.117048960983623</v>
      </c>
      <c r="C266" s="45">
        <f t="shared" si="62"/>
        <v>0.024541228522912326</v>
      </c>
      <c r="D266" s="45">
        <f t="shared" si="51"/>
        <v>-0.9996988186962042</v>
      </c>
      <c r="E266" s="45">
        <f t="shared" si="52"/>
        <v>6</v>
      </c>
      <c r="F266" s="45">
        <f t="shared" si="53"/>
        <v>255</v>
      </c>
      <c r="G266" s="47">
        <f t="shared" si="54"/>
        <v>1</v>
      </c>
      <c r="H266" s="47">
        <f t="shared" si="55"/>
        <v>-1</v>
      </c>
      <c r="I266" s="48">
        <f t="shared" si="56"/>
        <v>0.1171875</v>
      </c>
      <c r="J266" s="48">
        <f t="shared" si="57"/>
        <v>4.98046875</v>
      </c>
      <c r="K266" s="49">
        <f t="shared" si="58"/>
        <v>0.04807692307692308</v>
      </c>
      <c r="L266" s="49">
        <f t="shared" si="59"/>
        <v>2.043269230769231</v>
      </c>
      <c r="M266" s="50">
        <f t="shared" si="63"/>
        <v>0.03605769230769231</v>
      </c>
      <c r="N266" s="50">
        <f t="shared" si="64"/>
        <v>0.04807692307692308</v>
      </c>
      <c r="O266" s="50">
        <f t="shared" si="65"/>
        <v>0.04807692307692308</v>
      </c>
      <c r="P266" s="45"/>
      <c r="Q266" s="46">
        <f t="shared" si="60"/>
        <v>-0.9753834733162322</v>
      </c>
    </row>
    <row r="267" spans="1:17" ht="12.75">
      <c r="A267" s="44">
        <f t="shared" si="50"/>
        <v>179.296875</v>
      </c>
      <c r="B267" s="45">
        <f t="shared" si="61"/>
        <v>3.129320807286708</v>
      </c>
      <c r="C267" s="45">
        <f t="shared" si="62"/>
        <v>0.012271538285720007</v>
      </c>
      <c r="D267" s="45">
        <f t="shared" si="51"/>
        <v>-0.9999247018391445</v>
      </c>
      <c r="E267" s="45">
        <f t="shared" si="52"/>
        <v>3</v>
      </c>
      <c r="F267" s="45">
        <f t="shared" si="53"/>
        <v>255</v>
      </c>
      <c r="G267" s="47">
        <f t="shared" si="54"/>
        <v>1</v>
      </c>
      <c r="H267" s="47">
        <f t="shared" si="55"/>
        <v>-1</v>
      </c>
      <c r="I267" s="48">
        <f t="shared" si="56"/>
        <v>0.05859375</v>
      </c>
      <c r="J267" s="48">
        <f t="shared" si="57"/>
        <v>4.98046875</v>
      </c>
      <c r="K267" s="49">
        <f t="shared" si="58"/>
        <v>0.02403846153846154</v>
      </c>
      <c r="L267" s="49">
        <f t="shared" si="59"/>
        <v>2.043269230769231</v>
      </c>
      <c r="M267" s="50">
        <f t="shared" si="63"/>
        <v>0.018028846153846156</v>
      </c>
      <c r="N267" s="50">
        <f t="shared" si="64"/>
        <v>0.02403846153846154</v>
      </c>
      <c r="O267" s="50">
        <f t="shared" si="65"/>
        <v>0.02403846153846154</v>
      </c>
      <c r="P267" s="45"/>
      <c r="Q267" s="46">
        <f t="shared" si="60"/>
        <v>-0.98772846171428</v>
      </c>
    </row>
    <row r="268" spans="1:17" ht="12.75">
      <c r="A268" s="44">
        <f t="shared" si="50"/>
        <v>180</v>
      </c>
      <c r="B268" s="45">
        <f t="shared" si="61"/>
        <v>3.141592653589793</v>
      </c>
      <c r="C268" s="45">
        <f t="shared" si="62"/>
        <v>1.22514845490862E-16</v>
      </c>
      <c r="D268" s="45">
        <f t="shared" si="51"/>
        <v>-1</v>
      </c>
      <c r="E268" s="45">
        <f t="shared" si="52"/>
        <v>0</v>
      </c>
      <c r="F268" s="45">
        <f t="shared" si="53"/>
        <v>256</v>
      </c>
      <c r="G268" s="47">
        <f t="shared" si="54"/>
        <v>1</v>
      </c>
      <c r="H268" s="47">
        <f t="shared" si="55"/>
        <v>-1</v>
      </c>
      <c r="I268" s="48">
        <f t="shared" si="56"/>
        <v>0</v>
      </c>
      <c r="J268" s="48">
        <f t="shared" si="57"/>
        <v>5</v>
      </c>
      <c r="K268" s="49">
        <f t="shared" si="58"/>
        <v>0</v>
      </c>
      <c r="L268" s="49">
        <f t="shared" si="59"/>
        <v>2.051282051282051</v>
      </c>
      <c r="M268" s="50">
        <f t="shared" si="63"/>
        <v>0</v>
      </c>
      <c r="N268" s="50">
        <f t="shared" si="64"/>
        <v>0</v>
      </c>
      <c r="O268" s="50">
        <f t="shared" si="65"/>
        <v>0</v>
      </c>
      <c r="P268" s="45"/>
      <c r="Q268" s="46">
        <f t="shared" si="60"/>
        <v>-0.9999247018391444</v>
      </c>
    </row>
    <row r="269" spans="1:17" ht="12.75">
      <c r="A269" s="44">
        <f aca="true" t="shared" si="66" ref="A269:A332">A268+B$9</f>
        <v>180.703125</v>
      </c>
      <c r="B269" s="45">
        <f t="shared" si="61"/>
        <v>3.153864499892878</v>
      </c>
      <c r="C269" s="45">
        <f t="shared" si="62"/>
        <v>-0.012271538285719762</v>
      </c>
      <c r="D269" s="45">
        <f aca="true" t="shared" si="67" ref="D269:D332">COS(B269)</f>
        <v>-0.9999247018391445</v>
      </c>
      <c r="E269" s="45">
        <f aca="true" t="shared" si="68" ref="E269:E332">INT(ABS(C269*256))</f>
        <v>3</v>
      </c>
      <c r="F269" s="45">
        <f aca="true" t="shared" si="69" ref="F269:F332">INT(ABS(D269*256))</f>
        <v>255</v>
      </c>
      <c r="G269" s="47">
        <f aca="true" t="shared" si="70" ref="G269:G332">IF(C269&gt;=0,1,-1)</f>
        <v>-1</v>
      </c>
      <c r="H269" s="47">
        <f aca="true" t="shared" si="71" ref="H269:H332">IF(D269&gt;=0,1,-1)</f>
        <v>-1</v>
      </c>
      <c r="I269" s="48">
        <f aca="true" t="shared" si="72" ref="I269:I332">E269/256*5</f>
        <v>0.05859375</v>
      </c>
      <c r="J269" s="48">
        <f aca="true" t="shared" si="73" ref="J269:J332">F269/256*5</f>
        <v>4.98046875</v>
      </c>
      <c r="K269" s="49">
        <f aca="true" t="shared" si="74" ref="K269:K332">I269/$H$2*4000</f>
        <v>0.02403846153846154</v>
      </c>
      <c r="L269" s="49">
        <f aca="true" t="shared" si="75" ref="L269:L332">J269/$H$2*4000</f>
        <v>2.043269230769231</v>
      </c>
      <c r="M269" s="50">
        <f t="shared" si="63"/>
        <v>-0.018028846153846156</v>
      </c>
      <c r="N269" s="50">
        <f t="shared" si="64"/>
        <v>-0.02403846153846154</v>
      </c>
      <c r="O269" s="50">
        <f t="shared" si="65"/>
        <v>-0.02403846153846154</v>
      </c>
      <c r="P269" s="45"/>
      <c r="Q269" s="46">
        <f aca="true" t="shared" si="76" ref="Q269:Q332">C269+D270</f>
        <v>-1.011970356981924</v>
      </c>
    </row>
    <row r="270" spans="1:17" ht="12.75">
      <c r="A270" s="44">
        <f t="shared" si="66"/>
        <v>181.40625</v>
      </c>
      <c r="B270" s="45">
        <f aca="true" t="shared" si="77" ref="B270:B333">A270/180*PI()</f>
        <v>3.1661363461959633</v>
      </c>
      <c r="C270" s="45">
        <f aca="true" t="shared" si="78" ref="C270:C333">SIN(B270)</f>
        <v>-0.02454122852291208</v>
      </c>
      <c r="D270" s="45">
        <f t="shared" si="67"/>
        <v>-0.9996988186962042</v>
      </c>
      <c r="E270" s="45">
        <f t="shared" si="68"/>
        <v>6</v>
      </c>
      <c r="F270" s="45">
        <f t="shared" si="69"/>
        <v>255</v>
      </c>
      <c r="G270" s="47">
        <f t="shared" si="70"/>
        <v>-1</v>
      </c>
      <c r="H270" s="47">
        <f t="shared" si="71"/>
        <v>-1</v>
      </c>
      <c r="I270" s="48">
        <f t="shared" si="72"/>
        <v>0.1171875</v>
      </c>
      <c r="J270" s="48">
        <f t="shared" si="73"/>
        <v>4.98046875</v>
      </c>
      <c r="K270" s="49">
        <f t="shared" si="74"/>
        <v>0.04807692307692308</v>
      </c>
      <c r="L270" s="49">
        <f t="shared" si="75"/>
        <v>2.043269230769231</v>
      </c>
      <c r="M270" s="50">
        <f aca="true" t="shared" si="79" ref="M270:M333">IF((J$8-ABS(M269))*(M$7)+ABS(M269)&gt;ABS(K270)*0.75,G270*K270*0.75,(G270*((J$8-ABS(L266))*(M$7)*0.75)+ABS(M269)))</f>
        <v>-0.03605769230769231</v>
      </c>
      <c r="N270" s="50">
        <f aca="true" t="shared" si="80" ref="N270:N333">IF((J$8-ABS(N269))*(N$7)+ABS(N269)&gt;ABS(K270),G270*K270,G270*((J$8-ABS(N269))*(N$7)+ABS(N269)))</f>
        <v>-0.04807692307692308</v>
      </c>
      <c r="O270" s="50">
        <f aca="true" t="shared" si="81" ref="O270:O333">IF((J$8-ABS(O269))*(O$7)+ABS(O269)&gt;ABS(K270),G270*K270,G270*((J$8-ABS(O269))*(O$7)+ABS(O269)))</f>
        <v>-0.04807692307692308</v>
      </c>
      <c r="P270" s="45"/>
      <c r="Q270" s="46">
        <f t="shared" si="76"/>
        <v>-1.0238636131112617</v>
      </c>
    </row>
    <row r="271" spans="1:17" ht="12.75">
      <c r="A271" s="44">
        <f t="shared" si="66"/>
        <v>182.109375</v>
      </c>
      <c r="B271" s="45">
        <f t="shared" si="77"/>
        <v>3.1784081924990484</v>
      </c>
      <c r="C271" s="45">
        <f t="shared" si="78"/>
        <v>-0.03680722294135858</v>
      </c>
      <c r="D271" s="45">
        <f t="shared" si="67"/>
        <v>-0.9993223845883495</v>
      </c>
      <c r="E271" s="45">
        <f t="shared" si="68"/>
        <v>9</v>
      </c>
      <c r="F271" s="45">
        <f t="shared" si="69"/>
        <v>255</v>
      </c>
      <c r="G271" s="47">
        <f t="shared" si="70"/>
        <v>-1</v>
      </c>
      <c r="H271" s="47">
        <f t="shared" si="71"/>
        <v>-1</v>
      </c>
      <c r="I271" s="48">
        <f t="shared" si="72"/>
        <v>0.17578125</v>
      </c>
      <c r="J271" s="48">
        <f t="shared" si="73"/>
        <v>4.98046875</v>
      </c>
      <c r="K271" s="49">
        <f t="shared" si="74"/>
        <v>0.07211538461538462</v>
      </c>
      <c r="L271" s="49">
        <f t="shared" si="75"/>
        <v>2.043269230769231</v>
      </c>
      <c r="M271" s="50">
        <f t="shared" si="79"/>
        <v>-0.054086538461538464</v>
      </c>
      <c r="N271" s="50">
        <f t="shared" si="80"/>
        <v>-0.07211538461538462</v>
      </c>
      <c r="O271" s="50">
        <f t="shared" si="81"/>
        <v>-0.07211538461538462</v>
      </c>
      <c r="P271" s="45"/>
      <c r="Q271" s="46">
        <f t="shared" si="76"/>
        <v>-1.035602679146531</v>
      </c>
    </row>
    <row r="272" spans="1:17" ht="12.75">
      <c r="A272" s="44">
        <f t="shared" si="66"/>
        <v>182.8125</v>
      </c>
      <c r="B272" s="45">
        <f t="shared" si="77"/>
        <v>3.1906800388021335</v>
      </c>
      <c r="C272" s="45">
        <f t="shared" si="78"/>
        <v>-0.049067674327417724</v>
      </c>
      <c r="D272" s="45">
        <f t="shared" si="67"/>
        <v>-0.9987954562051724</v>
      </c>
      <c r="E272" s="45">
        <f t="shared" si="68"/>
        <v>12</v>
      </c>
      <c r="F272" s="45">
        <f t="shared" si="69"/>
        <v>255</v>
      </c>
      <c r="G272" s="47">
        <f t="shared" si="70"/>
        <v>-1</v>
      </c>
      <c r="H272" s="47">
        <f t="shared" si="71"/>
        <v>-1</v>
      </c>
      <c r="I272" s="48">
        <f t="shared" si="72"/>
        <v>0.234375</v>
      </c>
      <c r="J272" s="48">
        <f t="shared" si="73"/>
        <v>4.98046875</v>
      </c>
      <c r="K272" s="49">
        <f t="shared" si="74"/>
        <v>0.09615384615384616</v>
      </c>
      <c r="L272" s="49">
        <f t="shared" si="75"/>
        <v>2.043269230769231</v>
      </c>
      <c r="M272" s="50">
        <f t="shared" si="79"/>
        <v>-0.07211538461538462</v>
      </c>
      <c r="N272" s="50">
        <f t="shared" si="80"/>
        <v>-0.09615384615384616</v>
      </c>
      <c r="O272" s="50">
        <f t="shared" si="81"/>
        <v>-0.09615384615384616</v>
      </c>
      <c r="P272" s="45"/>
      <c r="Q272" s="46">
        <f t="shared" si="76"/>
        <v>-1.047185787227567</v>
      </c>
    </row>
    <row r="273" spans="1:17" ht="12.75">
      <c r="A273" s="44">
        <f t="shared" si="66"/>
        <v>183.515625</v>
      </c>
      <c r="B273" s="45">
        <f t="shared" si="77"/>
        <v>3.2029518851052186</v>
      </c>
      <c r="C273" s="45">
        <f t="shared" si="78"/>
        <v>-0.061320736302208245</v>
      </c>
      <c r="D273" s="45">
        <f t="shared" si="67"/>
        <v>-0.9981181129001492</v>
      </c>
      <c r="E273" s="45">
        <f t="shared" si="68"/>
        <v>15</v>
      </c>
      <c r="F273" s="45">
        <f t="shared" si="69"/>
        <v>255</v>
      </c>
      <c r="G273" s="47">
        <f t="shared" si="70"/>
        <v>-1</v>
      </c>
      <c r="H273" s="47">
        <f t="shared" si="71"/>
        <v>-1</v>
      </c>
      <c r="I273" s="48">
        <f t="shared" si="72"/>
        <v>0.29296875</v>
      </c>
      <c r="J273" s="48">
        <f t="shared" si="73"/>
        <v>4.98046875</v>
      </c>
      <c r="K273" s="49">
        <f t="shared" si="74"/>
        <v>0.1201923076923077</v>
      </c>
      <c r="L273" s="49">
        <f t="shared" si="75"/>
        <v>2.043269230769231</v>
      </c>
      <c r="M273" s="50">
        <f t="shared" si="79"/>
        <v>-0.09014423076923077</v>
      </c>
      <c r="N273" s="50">
        <f t="shared" si="80"/>
        <v>-0.1201923076923077</v>
      </c>
      <c r="O273" s="50">
        <f t="shared" si="81"/>
        <v>-0.1201923076923077</v>
      </c>
      <c r="P273" s="45"/>
      <c r="Q273" s="46">
        <f t="shared" si="76"/>
        <v>-1.0586111929808983</v>
      </c>
    </row>
    <row r="274" spans="1:17" ht="12.75">
      <c r="A274" s="44">
        <f t="shared" si="66"/>
        <v>184.21875</v>
      </c>
      <c r="B274" s="45">
        <f t="shared" si="77"/>
        <v>3.215223731408304</v>
      </c>
      <c r="C274" s="45">
        <f t="shared" si="78"/>
        <v>-0.0735645635996675</v>
      </c>
      <c r="D274" s="45">
        <f t="shared" si="67"/>
        <v>-0.9972904566786902</v>
      </c>
      <c r="E274" s="45">
        <f t="shared" si="68"/>
        <v>18</v>
      </c>
      <c r="F274" s="45">
        <f t="shared" si="69"/>
        <v>255</v>
      </c>
      <c r="G274" s="47">
        <f t="shared" si="70"/>
        <v>-1</v>
      </c>
      <c r="H274" s="47">
        <f t="shared" si="71"/>
        <v>-1</v>
      </c>
      <c r="I274" s="48">
        <f t="shared" si="72"/>
        <v>0.3515625</v>
      </c>
      <c r="J274" s="48">
        <f t="shared" si="73"/>
        <v>4.98046875</v>
      </c>
      <c r="K274" s="49">
        <f t="shared" si="74"/>
        <v>0.14423076923076925</v>
      </c>
      <c r="L274" s="49">
        <f t="shared" si="75"/>
        <v>2.043269230769231</v>
      </c>
      <c r="M274" s="50">
        <f t="shared" si="79"/>
        <v>-0.10817307692307693</v>
      </c>
      <c r="N274" s="50">
        <f t="shared" si="80"/>
        <v>-0.14423076923076925</v>
      </c>
      <c r="O274" s="50">
        <f t="shared" si="81"/>
        <v>-0.14423076923076925</v>
      </c>
      <c r="P274" s="45"/>
      <c r="Q274" s="46">
        <f t="shared" si="76"/>
        <v>-1.0698771757824455</v>
      </c>
    </row>
    <row r="275" spans="1:17" ht="12.75">
      <c r="A275" s="44">
        <f t="shared" si="66"/>
        <v>184.921875</v>
      </c>
      <c r="B275" s="45">
        <f t="shared" si="77"/>
        <v>3.227495577711389</v>
      </c>
      <c r="C275" s="45">
        <f t="shared" si="78"/>
        <v>-0.08579731234443992</v>
      </c>
      <c r="D275" s="45">
        <f t="shared" si="67"/>
        <v>-0.996312612182778</v>
      </c>
      <c r="E275" s="45">
        <f t="shared" si="68"/>
        <v>21</v>
      </c>
      <c r="F275" s="45">
        <f t="shared" si="69"/>
        <v>255</v>
      </c>
      <c r="G275" s="47">
        <f t="shared" si="70"/>
        <v>-1</v>
      </c>
      <c r="H275" s="47">
        <f t="shared" si="71"/>
        <v>-1</v>
      </c>
      <c r="I275" s="48">
        <f t="shared" si="72"/>
        <v>0.41015625</v>
      </c>
      <c r="J275" s="48">
        <f t="shared" si="73"/>
        <v>4.98046875</v>
      </c>
      <c r="K275" s="49">
        <f t="shared" si="74"/>
        <v>0.16826923076923075</v>
      </c>
      <c r="L275" s="49">
        <f t="shared" si="75"/>
        <v>2.043269230769231</v>
      </c>
      <c r="M275" s="50">
        <f t="shared" si="79"/>
        <v>-0.12620192307692307</v>
      </c>
      <c r="N275" s="50">
        <f t="shared" si="80"/>
        <v>-0.16826923076923075</v>
      </c>
      <c r="O275" s="50">
        <f t="shared" si="81"/>
        <v>-0.16826923076923075</v>
      </c>
      <c r="P275" s="45"/>
      <c r="Q275" s="46">
        <f t="shared" si="76"/>
        <v>-1.080982039016637</v>
      </c>
    </row>
    <row r="276" spans="1:17" ht="12.75">
      <c r="A276" s="44">
        <f t="shared" si="66"/>
        <v>185.625</v>
      </c>
      <c r="B276" s="45">
        <f t="shared" si="77"/>
        <v>3.2397674240144743</v>
      </c>
      <c r="C276" s="45">
        <f t="shared" si="78"/>
        <v>-0.09801714032956059</v>
      </c>
      <c r="D276" s="45">
        <f t="shared" si="67"/>
        <v>-0.9951847266721969</v>
      </c>
      <c r="E276" s="45">
        <f t="shared" si="68"/>
        <v>25</v>
      </c>
      <c r="F276" s="45">
        <f t="shared" si="69"/>
        <v>254</v>
      </c>
      <c r="G276" s="47">
        <f t="shared" si="70"/>
        <v>-1</v>
      </c>
      <c r="H276" s="47">
        <f t="shared" si="71"/>
        <v>-1</v>
      </c>
      <c r="I276" s="48">
        <f t="shared" si="72"/>
        <v>0.48828125</v>
      </c>
      <c r="J276" s="48">
        <f t="shared" si="73"/>
        <v>4.9609375</v>
      </c>
      <c r="K276" s="49">
        <f t="shared" si="74"/>
        <v>0.2003205128205128</v>
      </c>
      <c r="L276" s="49">
        <f t="shared" si="75"/>
        <v>2.03525641025641</v>
      </c>
      <c r="M276" s="50">
        <f t="shared" si="79"/>
        <v>-0.1502403846153846</v>
      </c>
      <c r="N276" s="50">
        <f t="shared" si="80"/>
        <v>-0.2003205128205128</v>
      </c>
      <c r="O276" s="50">
        <f t="shared" si="81"/>
        <v>-0.2003205128205128</v>
      </c>
      <c r="P276" s="45"/>
      <c r="Q276" s="46">
        <f t="shared" si="76"/>
        <v>-1.0919241103319166</v>
      </c>
    </row>
    <row r="277" spans="1:17" ht="12.75">
      <c r="A277" s="44">
        <f t="shared" si="66"/>
        <v>186.328125</v>
      </c>
      <c r="B277" s="45">
        <f t="shared" si="77"/>
        <v>3.2520392703175593</v>
      </c>
      <c r="C277" s="45">
        <f t="shared" si="78"/>
        <v>-0.110222207293883</v>
      </c>
      <c r="D277" s="45">
        <f t="shared" si="67"/>
        <v>-0.9939069700023561</v>
      </c>
      <c r="E277" s="45">
        <f t="shared" si="68"/>
        <v>28</v>
      </c>
      <c r="F277" s="45">
        <f t="shared" si="69"/>
        <v>254</v>
      </c>
      <c r="G277" s="47">
        <f t="shared" si="70"/>
        <v>-1</v>
      </c>
      <c r="H277" s="47">
        <f t="shared" si="71"/>
        <v>-1</v>
      </c>
      <c r="I277" s="48">
        <f t="shared" si="72"/>
        <v>0.546875</v>
      </c>
      <c r="J277" s="48">
        <f t="shared" si="73"/>
        <v>4.9609375</v>
      </c>
      <c r="K277" s="49">
        <f t="shared" si="74"/>
        <v>0.22435897435897437</v>
      </c>
      <c r="L277" s="49">
        <f t="shared" si="75"/>
        <v>2.03525641025641</v>
      </c>
      <c r="M277" s="50">
        <f t="shared" si="79"/>
        <v>-0.16826923076923078</v>
      </c>
      <c r="N277" s="50">
        <f t="shared" si="80"/>
        <v>-0.22435897435897437</v>
      </c>
      <c r="O277" s="50">
        <f t="shared" si="81"/>
        <v>-0.22435897435897437</v>
      </c>
      <c r="P277" s="45"/>
      <c r="Q277" s="46">
        <f t="shared" si="76"/>
        <v>-1.102701741892593</v>
      </c>
    </row>
    <row r="278" spans="1:17" ht="12.75">
      <c r="A278" s="44">
        <f t="shared" si="66"/>
        <v>187.03125</v>
      </c>
      <c r="B278" s="45">
        <f t="shared" si="77"/>
        <v>3.2643111166206444</v>
      </c>
      <c r="C278" s="45">
        <f t="shared" si="78"/>
        <v>-0.1224106751992161</v>
      </c>
      <c r="D278" s="45">
        <f t="shared" si="67"/>
        <v>-0.99247953459871</v>
      </c>
      <c r="E278" s="45">
        <f t="shared" si="68"/>
        <v>31</v>
      </c>
      <c r="F278" s="45">
        <f t="shared" si="69"/>
        <v>254</v>
      </c>
      <c r="G278" s="47">
        <f t="shared" si="70"/>
        <v>-1</v>
      </c>
      <c r="H278" s="47">
        <f t="shared" si="71"/>
        <v>-1</v>
      </c>
      <c r="I278" s="48">
        <f t="shared" si="72"/>
        <v>0.60546875</v>
      </c>
      <c r="J278" s="48">
        <f t="shared" si="73"/>
        <v>4.9609375</v>
      </c>
      <c r="K278" s="49">
        <f t="shared" si="74"/>
        <v>0.2483974358974359</v>
      </c>
      <c r="L278" s="49">
        <f t="shared" si="75"/>
        <v>2.03525641025641</v>
      </c>
      <c r="M278" s="50">
        <f t="shared" si="79"/>
        <v>-0.18629807692307693</v>
      </c>
      <c r="N278" s="50">
        <f t="shared" si="80"/>
        <v>-0.2483974358974359</v>
      </c>
      <c r="O278" s="50">
        <f t="shared" si="81"/>
        <v>-0.2483974358974359</v>
      </c>
      <c r="P278" s="45"/>
      <c r="Q278" s="46">
        <f t="shared" si="76"/>
        <v>-1.1133133106269961</v>
      </c>
    </row>
    <row r="279" spans="1:17" ht="12.75">
      <c r="A279" s="44">
        <f t="shared" si="66"/>
        <v>187.734375</v>
      </c>
      <c r="B279" s="45">
        <f t="shared" si="77"/>
        <v>3.2765829629237295</v>
      </c>
      <c r="C279" s="45">
        <f t="shared" si="78"/>
        <v>-0.13458070850712606</v>
      </c>
      <c r="D279" s="45">
        <f t="shared" si="67"/>
        <v>-0.99090263542778</v>
      </c>
      <c r="E279" s="45">
        <f t="shared" si="68"/>
        <v>34</v>
      </c>
      <c r="F279" s="45">
        <f t="shared" si="69"/>
        <v>253</v>
      </c>
      <c r="G279" s="47">
        <f t="shared" si="70"/>
        <v>-1</v>
      </c>
      <c r="H279" s="47">
        <f t="shared" si="71"/>
        <v>-1</v>
      </c>
      <c r="I279" s="48">
        <f t="shared" si="72"/>
        <v>0.6640625</v>
      </c>
      <c r="J279" s="48">
        <f t="shared" si="73"/>
        <v>4.94140625</v>
      </c>
      <c r="K279" s="49">
        <f t="shared" si="74"/>
        <v>0.2724358974358974</v>
      </c>
      <c r="L279" s="49">
        <f t="shared" si="75"/>
        <v>2.02724358974359</v>
      </c>
      <c r="M279" s="50">
        <f t="shared" si="79"/>
        <v>-0.20432692307692307</v>
      </c>
      <c r="N279" s="50">
        <f t="shared" si="80"/>
        <v>-0.2724358974358974</v>
      </c>
      <c r="O279" s="50">
        <f t="shared" si="81"/>
        <v>-0.2724358974358974</v>
      </c>
      <c r="P279" s="45"/>
      <c r="Q279" s="46">
        <f t="shared" si="76"/>
        <v>-1.1237572184719071</v>
      </c>
    </row>
    <row r="280" spans="1:17" ht="12.75">
      <c r="A280" s="44">
        <f t="shared" si="66"/>
        <v>188.4375</v>
      </c>
      <c r="B280" s="45">
        <f t="shared" si="77"/>
        <v>3.2888548092268146</v>
      </c>
      <c r="C280" s="45">
        <f t="shared" si="78"/>
        <v>-0.14673047445536158</v>
      </c>
      <c r="D280" s="45">
        <f t="shared" si="67"/>
        <v>-0.989176509964781</v>
      </c>
      <c r="E280" s="45">
        <f t="shared" si="68"/>
        <v>37</v>
      </c>
      <c r="F280" s="45">
        <f t="shared" si="69"/>
        <v>253</v>
      </c>
      <c r="G280" s="47">
        <f t="shared" si="70"/>
        <v>-1</v>
      </c>
      <c r="H280" s="47">
        <f t="shared" si="71"/>
        <v>-1</v>
      </c>
      <c r="I280" s="48">
        <f t="shared" si="72"/>
        <v>0.72265625</v>
      </c>
      <c r="J280" s="48">
        <f t="shared" si="73"/>
        <v>4.94140625</v>
      </c>
      <c r="K280" s="49">
        <f t="shared" si="74"/>
        <v>0.296474358974359</v>
      </c>
      <c r="L280" s="49">
        <f t="shared" si="75"/>
        <v>2.02724358974359</v>
      </c>
      <c r="M280" s="50">
        <f t="shared" si="79"/>
        <v>-0.22235576923076922</v>
      </c>
      <c r="N280" s="50">
        <f t="shared" si="80"/>
        <v>-0.296474358974359</v>
      </c>
      <c r="O280" s="50">
        <f t="shared" si="81"/>
        <v>-0.296474358974359</v>
      </c>
      <c r="P280" s="45"/>
      <c r="Q280" s="46">
        <f t="shared" si="76"/>
        <v>-1.13403189261322</v>
      </c>
    </row>
    <row r="281" spans="1:17" ht="12.75">
      <c r="A281" s="44">
        <f t="shared" si="66"/>
        <v>189.140625</v>
      </c>
      <c r="B281" s="45">
        <f t="shared" si="77"/>
        <v>3.3011266555298997</v>
      </c>
      <c r="C281" s="45">
        <f t="shared" si="78"/>
        <v>-0.15885814333386122</v>
      </c>
      <c r="D281" s="45">
        <f t="shared" si="67"/>
        <v>-0.9873014181578584</v>
      </c>
      <c r="E281" s="45">
        <f t="shared" si="68"/>
        <v>40</v>
      </c>
      <c r="F281" s="45">
        <f t="shared" si="69"/>
        <v>252</v>
      </c>
      <c r="G281" s="47">
        <f t="shared" si="70"/>
        <v>-1</v>
      </c>
      <c r="H281" s="47">
        <f t="shared" si="71"/>
        <v>-1</v>
      </c>
      <c r="I281" s="48">
        <f t="shared" si="72"/>
        <v>0.78125</v>
      </c>
      <c r="J281" s="48">
        <f t="shared" si="73"/>
        <v>4.921875</v>
      </c>
      <c r="K281" s="49">
        <f t="shared" si="74"/>
        <v>0.32051282051282054</v>
      </c>
      <c r="L281" s="49">
        <f t="shared" si="75"/>
        <v>2.019230769230769</v>
      </c>
      <c r="M281" s="50">
        <f t="shared" si="79"/>
        <v>-0.24038461538461542</v>
      </c>
      <c r="N281" s="50">
        <f t="shared" si="80"/>
        <v>-0.32051282051282054</v>
      </c>
      <c r="O281" s="50">
        <f t="shared" si="81"/>
        <v>-0.32051282051282054</v>
      </c>
      <c r="P281" s="45"/>
      <c r="Q281" s="46">
        <f t="shared" si="76"/>
        <v>-1.1441357857228025</v>
      </c>
    </row>
    <row r="282" spans="1:17" ht="12.75">
      <c r="A282" s="44">
        <f t="shared" si="66"/>
        <v>189.84375</v>
      </c>
      <c r="B282" s="45">
        <f t="shared" si="77"/>
        <v>3.313398501832985</v>
      </c>
      <c r="C282" s="45">
        <f t="shared" si="78"/>
        <v>-0.17096188876030097</v>
      </c>
      <c r="D282" s="45">
        <f t="shared" si="67"/>
        <v>-0.9852776423889413</v>
      </c>
      <c r="E282" s="45">
        <f t="shared" si="68"/>
        <v>43</v>
      </c>
      <c r="F282" s="45">
        <f t="shared" si="69"/>
        <v>252</v>
      </c>
      <c r="G282" s="47">
        <f t="shared" si="70"/>
        <v>-1</v>
      </c>
      <c r="H282" s="47">
        <f t="shared" si="71"/>
        <v>-1</v>
      </c>
      <c r="I282" s="48">
        <f t="shared" si="72"/>
        <v>0.83984375</v>
      </c>
      <c r="J282" s="48">
        <f t="shared" si="73"/>
        <v>4.921875</v>
      </c>
      <c r="K282" s="49">
        <f t="shared" si="74"/>
        <v>0.34455128205128205</v>
      </c>
      <c r="L282" s="49">
        <f t="shared" si="75"/>
        <v>2.019230769230769</v>
      </c>
      <c r="M282" s="50">
        <f t="shared" si="79"/>
        <v>-0.25841346153846156</v>
      </c>
      <c r="N282" s="50">
        <f t="shared" si="80"/>
        <v>-0.34455128205128205</v>
      </c>
      <c r="O282" s="50">
        <f t="shared" si="81"/>
        <v>-0.34455128205128205</v>
      </c>
      <c r="P282" s="45"/>
      <c r="Q282" s="46">
        <f t="shared" si="76"/>
        <v>-1.1540673761915174</v>
      </c>
    </row>
    <row r="283" spans="1:17" ht="12.75">
      <c r="A283" s="44">
        <f t="shared" si="66"/>
        <v>190.546875</v>
      </c>
      <c r="B283" s="45">
        <f t="shared" si="77"/>
        <v>3.32567034813607</v>
      </c>
      <c r="C283" s="45">
        <f t="shared" si="78"/>
        <v>-0.18303988795514065</v>
      </c>
      <c r="D283" s="45">
        <f t="shared" si="67"/>
        <v>-0.9831054874312164</v>
      </c>
      <c r="E283" s="45">
        <f t="shared" si="68"/>
        <v>46</v>
      </c>
      <c r="F283" s="45">
        <f t="shared" si="69"/>
        <v>251</v>
      </c>
      <c r="G283" s="47">
        <f t="shared" si="70"/>
        <v>-1</v>
      </c>
      <c r="H283" s="47">
        <f t="shared" si="71"/>
        <v>-1</v>
      </c>
      <c r="I283" s="48">
        <f t="shared" si="72"/>
        <v>0.8984375</v>
      </c>
      <c r="J283" s="48">
        <f t="shared" si="73"/>
        <v>4.90234375</v>
      </c>
      <c r="K283" s="49">
        <f t="shared" si="74"/>
        <v>0.3685897435897436</v>
      </c>
      <c r="L283" s="49">
        <f t="shared" si="75"/>
        <v>2.011217948717949</v>
      </c>
      <c r="M283" s="50">
        <f t="shared" si="79"/>
        <v>-0.2764423076923077</v>
      </c>
      <c r="N283" s="50">
        <f t="shared" si="80"/>
        <v>-0.3685897435897436</v>
      </c>
      <c r="O283" s="50">
        <f t="shared" si="81"/>
        <v>-0.3685897435897436</v>
      </c>
      <c r="P283" s="45"/>
      <c r="Q283" s="46">
        <f t="shared" si="76"/>
        <v>-1.1638251683583711</v>
      </c>
    </row>
    <row r="284" spans="1:17" ht="12.75">
      <c r="A284" s="44">
        <f t="shared" si="66"/>
        <v>191.25</v>
      </c>
      <c r="B284" s="45">
        <f t="shared" si="77"/>
        <v>3.3379421944391554</v>
      </c>
      <c r="C284" s="45">
        <f t="shared" si="78"/>
        <v>-0.19509032201612836</v>
      </c>
      <c r="D284" s="45">
        <f t="shared" si="67"/>
        <v>-0.9807852804032304</v>
      </c>
      <c r="E284" s="45">
        <f t="shared" si="68"/>
        <v>49</v>
      </c>
      <c r="F284" s="45">
        <f t="shared" si="69"/>
        <v>251</v>
      </c>
      <c r="G284" s="47">
        <f t="shared" si="70"/>
        <v>-1</v>
      </c>
      <c r="H284" s="47">
        <f t="shared" si="71"/>
        <v>-1</v>
      </c>
      <c r="I284" s="48">
        <f t="shared" si="72"/>
        <v>0.95703125</v>
      </c>
      <c r="J284" s="48">
        <f t="shared" si="73"/>
        <v>4.90234375</v>
      </c>
      <c r="K284" s="49">
        <f t="shared" si="74"/>
        <v>0.3926282051282051</v>
      </c>
      <c r="L284" s="49">
        <f t="shared" si="75"/>
        <v>2.011217948717949</v>
      </c>
      <c r="M284" s="50">
        <f t="shared" si="79"/>
        <v>-0.29447115384615385</v>
      </c>
      <c r="N284" s="50">
        <f t="shared" si="80"/>
        <v>-0.3926282051282051</v>
      </c>
      <c r="O284" s="50">
        <f t="shared" si="81"/>
        <v>-0.3926282051282051</v>
      </c>
      <c r="P284" s="45"/>
      <c r="Q284" s="46">
        <f t="shared" si="76"/>
        <v>-1.173407692735756</v>
      </c>
    </row>
    <row r="285" spans="1:17" ht="12.75">
      <c r="A285" s="44">
        <f t="shared" si="66"/>
        <v>191.953125</v>
      </c>
      <c r="B285" s="45">
        <f t="shared" si="77"/>
        <v>3.3502140407422405</v>
      </c>
      <c r="C285" s="45">
        <f t="shared" si="78"/>
        <v>-0.2071113761922186</v>
      </c>
      <c r="D285" s="45">
        <f t="shared" si="67"/>
        <v>-0.9783173707196277</v>
      </c>
      <c r="E285" s="45">
        <f t="shared" si="68"/>
        <v>53</v>
      </c>
      <c r="F285" s="45">
        <f t="shared" si="69"/>
        <v>250</v>
      </c>
      <c r="G285" s="47">
        <f t="shared" si="70"/>
        <v>-1</v>
      </c>
      <c r="H285" s="47">
        <f t="shared" si="71"/>
        <v>-1</v>
      </c>
      <c r="I285" s="48">
        <f t="shared" si="72"/>
        <v>1.03515625</v>
      </c>
      <c r="J285" s="48">
        <f t="shared" si="73"/>
        <v>4.8828125</v>
      </c>
      <c r="K285" s="49">
        <f t="shared" si="74"/>
        <v>0.4246794871794872</v>
      </c>
      <c r="L285" s="49">
        <f t="shared" si="75"/>
        <v>2.003205128205128</v>
      </c>
      <c r="M285" s="50">
        <f t="shared" si="79"/>
        <v>-0.3185096153846154</v>
      </c>
      <c r="N285" s="50">
        <f t="shared" si="80"/>
        <v>-0.4246794871794872</v>
      </c>
      <c r="O285" s="50">
        <f t="shared" si="81"/>
        <v>-0.4246794871794872</v>
      </c>
      <c r="P285" s="45"/>
      <c r="Q285" s="46">
        <f t="shared" si="76"/>
        <v>-1.1828135062307472</v>
      </c>
    </row>
    <row r="286" spans="1:17" ht="12.75">
      <c r="A286" s="44">
        <f t="shared" si="66"/>
        <v>192.65625</v>
      </c>
      <c r="B286" s="45">
        <f t="shared" si="77"/>
        <v>3.3624858870453256</v>
      </c>
      <c r="C286" s="45">
        <f t="shared" si="78"/>
        <v>-0.2191012401568698</v>
      </c>
      <c r="D286" s="45">
        <f t="shared" si="67"/>
        <v>-0.9757021300385286</v>
      </c>
      <c r="E286" s="45">
        <f t="shared" si="68"/>
        <v>56</v>
      </c>
      <c r="F286" s="45">
        <f t="shared" si="69"/>
        <v>249</v>
      </c>
      <c r="G286" s="47">
        <f t="shared" si="70"/>
        <v>-1</v>
      </c>
      <c r="H286" s="47">
        <f t="shared" si="71"/>
        <v>-1</v>
      </c>
      <c r="I286" s="48">
        <f t="shared" si="72"/>
        <v>1.09375</v>
      </c>
      <c r="J286" s="48">
        <f t="shared" si="73"/>
        <v>4.86328125</v>
      </c>
      <c r="K286" s="49">
        <f t="shared" si="74"/>
        <v>0.44871794871794873</v>
      </c>
      <c r="L286" s="49">
        <f t="shared" si="75"/>
        <v>1.9951923076923077</v>
      </c>
      <c r="M286" s="50">
        <f t="shared" si="79"/>
        <v>-0.33653846153846156</v>
      </c>
      <c r="N286" s="50">
        <f t="shared" si="80"/>
        <v>-0.44871794871794873</v>
      </c>
      <c r="O286" s="50">
        <f t="shared" si="81"/>
        <v>-0.44871794871794873</v>
      </c>
      <c r="P286" s="45"/>
      <c r="Q286" s="46">
        <f t="shared" si="76"/>
        <v>-1.19204119236243</v>
      </c>
    </row>
    <row r="287" spans="1:17" ht="12.75">
      <c r="A287" s="44">
        <f t="shared" si="66"/>
        <v>193.359375</v>
      </c>
      <c r="B287" s="45">
        <f t="shared" si="77"/>
        <v>3.3747577333484107</v>
      </c>
      <c r="C287" s="45">
        <f t="shared" si="78"/>
        <v>-0.23105810828067108</v>
      </c>
      <c r="D287" s="45">
        <f t="shared" si="67"/>
        <v>-0.9729399522055602</v>
      </c>
      <c r="E287" s="45">
        <f t="shared" si="68"/>
        <v>59</v>
      </c>
      <c r="F287" s="45">
        <f t="shared" si="69"/>
        <v>249</v>
      </c>
      <c r="G287" s="47">
        <f t="shared" si="70"/>
        <v>-1</v>
      </c>
      <c r="H287" s="47">
        <f t="shared" si="71"/>
        <v>-1</v>
      </c>
      <c r="I287" s="48">
        <f t="shared" si="72"/>
        <v>1.15234375</v>
      </c>
      <c r="J287" s="48">
        <f t="shared" si="73"/>
        <v>4.86328125</v>
      </c>
      <c r="K287" s="49">
        <f t="shared" si="74"/>
        <v>0.47275641025641024</v>
      </c>
      <c r="L287" s="49">
        <f t="shared" si="75"/>
        <v>1.9951923076923077</v>
      </c>
      <c r="M287" s="50">
        <f t="shared" si="79"/>
        <v>-0.3545673076923077</v>
      </c>
      <c r="N287" s="50">
        <f t="shared" si="80"/>
        <v>-0.47275641025641024</v>
      </c>
      <c r="O287" s="50">
        <f t="shared" si="81"/>
        <v>-0.47275641025641024</v>
      </c>
      <c r="P287" s="45"/>
      <c r="Q287" s="46">
        <f t="shared" si="76"/>
        <v>-1.2010893614752152</v>
      </c>
    </row>
    <row r="288" spans="1:17" ht="12.75">
      <c r="A288" s="44">
        <f t="shared" si="66"/>
        <v>194.0625</v>
      </c>
      <c r="B288" s="45">
        <f t="shared" si="77"/>
        <v>3.3870295796514958</v>
      </c>
      <c r="C288" s="45">
        <f t="shared" si="78"/>
        <v>-0.24298017990326382</v>
      </c>
      <c r="D288" s="45">
        <f t="shared" si="67"/>
        <v>-0.970031253194544</v>
      </c>
      <c r="E288" s="45">
        <f t="shared" si="68"/>
        <v>62</v>
      </c>
      <c r="F288" s="45">
        <f t="shared" si="69"/>
        <v>248</v>
      </c>
      <c r="G288" s="47">
        <f t="shared" si="70"/>
        <v>-1</v>
      </c>
      <c r="H288" s="47">
        <f t="shared" si="71"/>
        <v>-1</v>
      </c>
      <c r="I288" s="48">
        <f t="shared" si="72"/>
        <v>1.2109375</v>
      </c>
      <c r="J288" s="48">
        <f t="shared" si="73"/>
        <v>4.84375</v>
      </c>
      <c r="K288" s="49">
        <f t="shared" si="74"/>
        <v>0.4967948717948718</v>
      </c>
      <c r="L288" s="49">
        <f t="shared" si="75"/>
        <v>1.9871794871794872</v>
      </c>
      <c r="M288" s="50">
        <f t="shared" si="79"/>
        <v>-0.37259615384615385</v>
      </c>
      <c r="N288" s="50">
        <f t="shared" si="80"/>
        <v>-0.4967948717948718</v>
      </c>
      <c r="O288" s="50">
        <f t="shared" si="81"/>
        <v>-0.4967948717948718</v>
      </c>
      <c r="P288" s="45"/>
      <c r="Q288" s="46">
        <f t="shared" si="76"/>
        <v>-1.2099566509481159</v>
      </c>
    </row>
    <row r="289" spans="1:17" ht="12.75">
      <c r="A289" s="44">
        <f t="shared" si="66"/>
        <v>194.765625</v>
      </c>
      <c r="B289" s="45">
        <f t="shared" si="77"/>
        <v>3.399301425954581</v>
      </c>
      <c r="C289" s="45">
        <f t="shared" si="78"/>
        <v>-0.25486565960451446</v>
      </c>
      <c r="D289" s="45">
        <f t="shared" si="67"/>
        <v>-0.9669764710448522</v>
      </c>
      <c r="E289" s="45">
        <f t="shared" si="68"/>
        <v>65</v>
      </c>
      <c r="F289" s="45">
        <f t="shared" si="69"/>
        <v>247</v>
      </c>
      <c r="G289" s="47">
        <f t="shared" si="70"/>
        <v>-1</v>
      </c>
      <c r="H289" s="47">
        <f t="shared" si="71"/>
        <v>-1</v>
      </c>
      <c r="I289" s="48">
        <f t="shared" si="72"/>
        <v>1.26953125</v>
      </c>
      <c r="J289" s="48">
        <f t="shared" si="73"/>
        <v>4.82421875</v>
      </c>
      <c r="K289" s="49">
        <f t="shared" si="74"/>
        <v>0.5208333333333334</v>
      </c>
      <c r="L289" s="49">
        <f t="shared" si="75"/>
        <v>1.9791666666666667</v>
      </c>
      <c r="M289" s="50">
        <f t="shared" si="79"/>
        <v>-0.390625</v>
      </c>
      <c r="N289" s="50">
        <f t="shared" si="80"/>
        <v>-0.5208333333333334</v>
      </c>
      <c r="O289" s="50">
        <f t="shared" si="81"/>
        <v>-0.5208333333333334</v>
      </c>
      <c r="P289" s="45"/>
      <c r="Q289" s="46">
        <f t="shared" si="76"/>
        <v>-1.2186417253999544</v>
      </c>
    </row>
    <row r="290" spans="1:17" ht="12.75">
      <c r="A290" s="44">
        <f t="shared" si="66"/>
        <v>195.46875</v>
      </c>
      <c r="B290" s="45">
        <f t="shared" si="77"/>
        <v>3.411573272257666</v>
      </c>
      <c r="C290" s="45">
        <f t="shared" si="78"/>
        <v>-0.26671275747489825</v>
      </c>
      <c r="D290" s="45">
        <f t="shared" si="67"/>
        <v>-0.96377606579544</v>
      </c>
      <c r="E290" s="45">
        <f t="shared" si="68"/>
        <v>68</v>
      </c>
      <c r="F290" s="45">
        <f t="shared" si="69"/>
        <v>246</v>
      </c>
      <c r="G290" s="47">
        <f t="shared" si="70"/>
        <v>-1</v>
      </c>
      <c r="H290" s="47">
        <f t="shared" si="71"/>
        <v>-1</v>
      </c>
      <c r="I290" s="48">
        <f t="shared" si="72"/>
        <v>1.328125</v>
      </c>
      <c r="J290" s="48">
        <f t="shared" si="73"/>
        <v>4.8046875</v>
      </c>
      <c r="K290" s="49">
        <f t="shared" si="74"/>
        <v>0.5448717948717948</v>
      </c>
      <c r="L290" s="49">
        <f t="shared" si="75"/>
        <v>1.971153846153846</v>
      </c>
      <c r="M290" s="50">
        <f t="shared" si="79"/>
        <v>-0.40865384615384615</v>
      </c>
      <c r="N290" s="50">
        <f t="shared" si="80"/>
        <v>-0.5448717948717948</v>
      </c>
      <c r="O290" s="50">
        <f t="shared" si="81"/>
        <v>-0.5448717948717948</v>
      </c>
      <c r="P290" s="45"/>
      <c r="Q290" s="46">
        <f t="shared" si="76"/>
        <v>-1.2271432768904642</v>
      </c>
    </row>
    <row r="291" spans="1:17" ht="12.75">
      <c r="A291" s="44">
        <f t="shared" si="66"/>
        <v>196.171875</v>
      </c>
      <c r="B291" s="45">
        <f t="shared" si="77"/>
        <v>3.423845118560751</v>
      </c>
      <c r="C291" s="45">
        <f t="shared" si="78"/>
        <v>-0.2785196893850529</v>
      </c>
      <c r="D291" s="45">
        <f t="shared" si="67"/>
        <v>-0.9604305194155659</v>
      </c>
      <c r="E291" s="45">
        <f t="shared" si="68"/>
        <v>71</v>
      </c>
      <c r="F291" s="45">
        <f t="shared" si="69"/>
        <v>245</v>
      </c>
      <c r="G291" s="47">
        <f t="shared" si="70"/>
        <v>-1</v>
      </c>
      <c r="H291" s="47">
        <f t="shared" si="71"/>
        <v>-1</v>
      </c>
      <c r="I291" s="48">
        <f t="shared" si="72"/>
        <v>1.38671875</v>
      </c>
      <c r="J291" s="48">
        <f t="shared" si="73"/>
        <v>4.78515625</v>
      </c>
      <c r="K291" s="49">
        <f t="shared" si="74"/>
        <v>0.5689102564102564</v>
      </c>
      <c r="L291" s="49">
        <f t="shared" si="75"/>
        <v>1.9631410256410255</v>
      </c>
      <c r="M291" s="50">
        <f t="shared" si="79"/>
        <v>-0.4266826923076923</v>
      </c>
      <c r="N291" s="50">
        <f t="shared" si="80"/>
        <v>-0.5689102564102564</v>
      </c>
      <c r="O291" s="50">
        <f t="shared" si="81"/>
        <v>-0.5689102564102564</v>
      </c>
      <c r="P291" s="45"/>
      <c r="Q291" s="46">
        <f t="shared" si="76"/>
        <v>-1.2354600251172618</v>
      </c>
    </row>
    <row r="292" spans="1:17" ht="12.75">
      <c r="A292" s="44">
        <f t="shared" si="66"/>
        <v>196.875</v>
      </c>
      <c r="B292" s="45">
        <f t="shared" si="77"/>
        <v>3.436116964863836</v>
      </c>
      <c r="C292" s="45">
        <f t="shared" si="78"/>
        <v>-0.2902846772544621</v>
      </c>
      <c r="D292" s="45">
        <f t="shared" si="67"/>
        <v>-0.9569403357322089</v>
      </c>
      <c r="E292" s="45">
        <f t="shared" si="68"/>
        <v>74</v>
      </c>
      <c r="F292" s="45">
        <f t="shared" si="69"/>
        <v>244</v>
      </c>
      <c r="G292" s="47">
        <f t="shared" si="70"/>
        <v>-1</v>
      </c>
      <c r="H292" s="47">
        <f t="shared" si="71"/>
        <v>-1</v>
      </c>
      <c r="I292" s="48">
        <f t="shared" si="72"/>
        <v>1.4453125</v>
      </c>
      <c r="J292" s="48">
        <f t="shared" si="73"/>
        <v>4.765625</v>
      </c>
      <c r="K292" s="49">
        <f t="shared" si="74"/>
        <v>0.592948717948718</v>
      </c>
      <c r="L292" s="49">
        <f t="shared" si="75"/>
        <v>1.9551282051282053</v>
      </c>
      <c r="M292" s="50">
        <f t="shared" si="79"/>
        <v>-0.44471153846153844</v>
      </c>
      <c r="N292" s="50">
        <f t="shared" si="80"/>
        <v>-0.592948717948718</v>
      </c>
      <c r="O292" s="50">
        <f t="shared" si="81"/>
        <v>-0.592948717948718</v>
      </c>
      <c r="P292" s="45"/>
      <c r="Q292" s="46">
        <f t="shared" si="76"/>
        <v>-1.243590717608656</v>
      </c>
    </row>
    <row r="293" spans="1:17" ht="12.75">
      <c r="A293" s="44">
        <f t="shared" si="66"/>
        <v>197.578125</v>
      </c>
      <c r="B293" s="45">
        <f t="shared" si="77"/>
        <v>3.448388811166921</v>
      </c>
      <c r="C293" s="45">
        <f t="shared" si="78"/>
        <v>-0.3020059493192278</v>
      </c>
      <c r="D293" s="45">
        <f t="shared" si="67"/>
        <v>-0.953306040354194</v>
      </c>
      <c r="E293" s="45">
        <f t="shared" si="68"/>
        <v>77</v>
      </c>
      <c r="F293" s="45">
        <f t="shared" si="69"/>
        <v>244</v>
      </c>
      <c r="G293" s="47">
        <f t="shared" si="70"/>
        <v>-1</v>
      </c>
      <c r="H293" s="47">
        <f t="shared" si="71"/>
        <v>-1</v>
      </c>
      <c r="I293" s="48">
        <f t="shared" si="72"/>
        <v>1.50390625</v>
      </c>
      <c r="J293" s="48">
        <f t="shared" si="73"/>
        <v>4.765625</v>
      </c>
      <c r="K293" s="49">
        <f t="shared" si="74"/>
        <v>0.6169871794871795</v>
      </c>
      <c r="L293" s="49">
        <f t="shared" si="75"/>
        <v>1.9551282051282053</v>
      </c>
      <c r="M293" s="50">
        <f t="shared" si="79"/>
        <v>-0.46274038461538464</v>
      </c>
      <c r="N293" s="50">
        <f t="shared" si="80"/>
        <v>-0.6169871794871795</v>
      </c>
      <c r="O293" s="50">
        <f t="shared" si="81"/>
        <v>-0.6169871794871795</v>
      </c>
      <c r="P293" s="45"/>
      <c r="Q293" s="46">
        <f t="shared" si="76"/>
        <v>-1.2515341299122646</v>
      </c>
    </row>
    <row r="294" spans="1:17" ht="12.75">
      <c r="A294" s="44">
        <f t="shared" si="66"/>
        <v>198.28125</v>
      </c>
      <c r="B294" s="45">
        <f t="shared" si="77"/>
        <v>3.4606606574700063</v>
      </c>
      <c r="C294" s="45">
        <f t="shared" si="78"/>
        <v>-0.3136817403988912</v>
      </c>
      <c r="D294" s="45">
        <f t="shared" si="67"/>
        <v>-0.9495281805930368</v>
      </c>
      <c r="E294" s="45">
        <f t="shared" si="68"/>
        <v>80</v>
      </c>
      <c r="F294" s="45">
        <f t="shared" si="69"/>
        <v>243</v>
      </c>
      <c r="G294" s="47">
        <f t="shared" si="70"/>
        <v>-1</v>
      </c>
      <c r="H294" s="47">
        <f t="shared" si="71"/>
        <v>-1</v>
      </c>
      <c r="I294" s="48">
        <f t="shared" si="72"/>
        <v>1.5625</v>
      </c>
      <c r="J294" s="48">
        <f t="shared" si="73"/>
        <v>4.74609375</v>
      </c>
      <c r="K294" s="49">
        <f t="shared" si="74"/>
        <v>0.6410256410256411</v>
      </c>
      <c r="L294" s="49">
        <f t="shared" si="75"/>
        <v>1.9471153846153846</v>
      </c>
      <c r="M294" s="50">
        <f t="shared" si="79"/>
        <v>-0.48076923076923084</v>
      </c>
      <c r="N294" s="50">
        <f t="shared" si="80"/>
        <v>-0.6410256410256411</v>
      </c>
      <c r="O294" s="50">
        <f t="shared" si="81"/>
        <v>-0.6410256410256411</v>
      </c>
      <c r="P294" s="45"/>
      <c r="Q294" s="46">
        <f t="shared" si="76"/>
        <v>-1.2592890657794125</v>
      </c>
    </row>
    <row r="295" spans="1:17" ht="12.75">
      <c r="A295" s="44">
        <f t="shared" si="66"/>
        <v>198.984375</v>
      </c>
      <c r="B295" s="45">
        <f t="shared" si="77"/>
        <v>3.472932503773092</v>
      </c>
      <c r="C295" s="45">
        <f t="shared" si="78"/>
        <v>-0.325310292162263</v>
      </c>
      <c r="D295" s="45">
        <f t="shared" si="67"/>
        <v>-0.9456073253805213</v>
      </c>
      <c r="E295" s="45">
        <f t="shared" si="68"/>
        <v>83</v>
      </c>
      <c r="F295" s="45">
        <f t="shared" si="69"/>
        <v>242</v>
      </c>
      <c r="G295" s="47">
        <f t="shared" si="70"/>
        <v>-1</v>
      </c>
      <c r="H295" s="47">
        <f t="shared" si="71"/>
        <v>-1</v>
      </c>
      <c r="I295" s="48">
        <f t="shared" si="72"/>
        <v>1.62109375</v>
      </c>
      <c r="J295" s="48">
        <f t="shared" si="73"/>
        <v>4.7265625</v>
      </c>
      <c r="K295" s="49">
        <f t="shared" si="74"/>
        <v>0.6650641025641025</v>
      </c>
      <c r="L295" s="49">
        <f t="shared" si="75"/>
        <v>1.939102564102564</v>
      </c>
      <c r="M295" s="50">
        <f t="shared" si="79"/>
        <v>-0.49879807692307687</v>
      </c>
      <c r="N295" s="50">
        <f t="shared" si="80"/>
        <v>-0.6650641025641025</v>
      </c>
      <c r="O295" s="50">
        <f t="shared" si="81"/>
        <v>-0.6650641025641025</v>
      </c>
      <c r="P295" s="45"/>
      <c r="Q295" s="46">
        <f t="shared" si="76"/>
        <v>-1.2668543573452837</v>
      </c>
    </row>
    <row r="296" spans="1:17" ht="12.75">
      <c r="A296" s="44">
        <f t="shared" si="66"/>
        <v>199.6875</v>
      </c>
      <c r="B296" s="45">
        <f t="shared" si="77"/>
        <v>3.485204350076177</v>
      </c>
      <c r="C296" s="45">
        <f t="shared" si="78"/>
        <v>-0.3368898533922201</v>
      </c>
      <c r="D296" s="45">
        <f t="shared" si="67"/>
        <v>-0.9415440651830208</v>
      </c>
      <c r="E296" s="45">
        <f t="shared" si="68"/>
        <v>86</v>
      </c>
      <c r="F296" s="45">
        <f t="shared" si="69"/>
        <v>241</v>
      </c>
      <c r="G296" s="47">
        <f t="shared" si="70"/>
        <v>-1</v>
      </c>
      <c r="H296" s="47">
        <f t="shared" si="71"/>
        <v>-1</v>
      </c>
      <c r="I296" s="48">
        <f t="shared" si="72"/>
        <v>1.6796875</v>
      </c>
      <c r="J296" s="48">
        <f t="shared" si="73"/>
        <v>4.70703125</v>
      </c>
      <c r="K296" s="49">
        <f t="shared" si="74"/>
        <v>0.6891025641025641</v>
      </c>
      <c r="L296" s="49">
        <f t="shared" si="75"/>
        <v>1.9310897435897436</v>
      </c>
      <c r="M296" s="50">
        <f t="shared" si="79"/>
        <v>-0.5168269230769231</v>
      </c>
      <c r="N296" s="50">
        <f t="shared" si="80"/>
        <v>-0.6891025641025641</v>
      </c>
      <c r="O296" s="50">
        <f t="shared" si="81"/>
        <v>-0.6891025641025641</v>
      </c>
      <c r="P296" s="45"/>
      <c r="Q296" s="46">
        <f t="shared" si="76"/>
        <v>-1.274228865304795</v>
      </c>
    </row>
    <row r="297" spans="1:17" ht="12.75">
      <c r="A297" s="44">
        <f t="shared" si="66"/>
        <v>200.390625</v>
      </c>
      <c r="B297" s="45">
        <f t="shared" si="77"/>
        <v>3.497476196379262</v>
      </c>
      <c r="C297" s="45">
        <f t="shared" si="78"/>
        <v>-0.34841868024943456</v>
      </c>
      <c r="D297" s="45">
        <f t="shared" si="67"/>
        <v>-0.937339011912575</v>
      </c>
      <c r="E297" s="45">
        <f t="shared" si="68"/>
        <v>89</v>
      </c>
      <c r="F297" s="45">
        <f t="shared" si="69"/>
        <v>239</v>
      </c>
      <c r="G297" s="47">
        <f t="shared" si="70"/>
        <v>-1</v>
      </c>
      <c r="H297" s="47">
        <f t="shared" si="71"/>
        <v>-1</v>
      </c>
      <c r="I297" s="48">
        <f t="shared" si="72"/>
        <v>1.73828125</v>
      </c>
      <c r="J297" s="48">
        <f t="shared" si="73"/>
        <v>4.66796875</v>
      </c>
      <c r="K297" s="49">
        <f t="shared" si="74"/>
        <v>0.7131410256410257</v>
      </c>
      <c r="L297" s="49">
        <f t="shared" si="75"/>
        <v>1.9150641025641026</v>
      </c>
      <c r="M297" s="50">
        <f t="shared" si="79"/>
        <v>-0.5348557692307693</v>
      </c>
      <c r="N297" s="50">
        <f t="shared" si="80"/>
        <v>-0.7131410256410257</v>
      </c>
      <c r="O297" s="50">
        <f t="shared" si="81"/>
        <v>-0.7131410256410257</v>
      </c>
      <c r="P297" s="45"/>
      <c r="Q297" s="46">
        <f t="shared" si="76"/>
        <v>-1.2814114790841735</v>
      </c>
    </row>
    <row r="298" spans="1:17" ht="12.75">
      <c r="A298" s="44">
        <f t="shared" si="66"/>
        <v>201.09375</v>
      </c>
      <c r="B298" s="45">
        <f t="shared" si="77"/>
        <v>3.509748042682347</v>
      </c>
      <c r="C298" s="45">
        <f t="shared" si="78"/>
        <v>-0.3598950365349881</v>
      </c>
      <c r="D298" s="45">
        <f t="shared" si="67"/>
        <v>-0.932992798834739</v>
      </c>
      <c r="E298" s="45">
        <f t="shared" si="68"/>
        <v>92</v>
      </c>
      <c r="F298" s="45">
        <f t="shared" si="69"/>
        <v>238</v>
      </c>
      <c r="G298" s="47">
        <f t="shared" si="70"/>
        <v>-1</v>
      </c>
      <c r="H298" s="47">
        <f t="shared" si="71"/>
        <v>-1</v>
      </c>
      <c r="I298" s="48">
        <f t="shared" si="72"/>
        <v>1.796875</v>
      </c>
      <c r="J298" s="48">
        <f t="shared" si="73"/>
        <v>4.6484375</v>
      </c>
      <c r="K298" s="49">
        <f t="shared" si="74"/>
        <v>0.7371794871794872</v>
      </c>
      <c r="L298" s="49">
        <f t="shared" si="75"/>
        <v>1.907051282051282</v>
      </c>
      <c r="M298" s="50">
        <f t="shared" si="79"/>
        <v>-0.5528846153846154</v>
      </c>
      <c r="N298" s="50">
        <f t="shared" si="80"/>
        <v>-0.7371794871794872</v>
      </c>
      <c r="O298" s="50">
        <f t="shared" si="81"/>
        <v>-0.7371794871794872</v>
      </c>
      <c r="P298" s="45"/>
      <c r="Q298" s="46">
        <f t="shared" si="76"/>
        <v>-1.2884011170082037</v>
      </c>
    </row>
    <row r="299" spans="1:17" ht="12.75">
      <c r="A299" s="44">
        <f t="shared" si="66"/>
        <v>201.796875</v>
      </c>
      <c r="B299" s="45">
        <f t="shared" si="77"/>
        <v>3.522019888985432</v>
      </c>
      <c r="C299" s="45">
        <f t="shared" si="78"/>
        <v>-0.37131719395183743</v>
      </c>
      <c r="D299" s="45">
        <f t="shared" si="67"/>
        <v>-0.9285060804732156</v>
      </c>
      <c r="E299" s="45">
        <f t="shared" si="68"/>
        <v>95</v>
      </c>
      <c r="F299" s="45">
        <f t="shared" si="69"/>
        <v>237</v>
      </c>
      <c r="G299" s="47">
        <f t="shared" si="70"/>
        <v>-1</v>
      </c>
      <c r="H299" s="47">
        <f t="shared" si="71"/>
        <v>-1</v>
      </c>
      <c r="I299" s="48">
        <f t="shared" si="72"/>
        <v>1.85546875</v>
      </c>
      <c r="J299" s="48">
        <f t="shared" si="73"/>
        <v>4.62890625</v>
      </c>
      <c r="K299" s="49">
        <f t="shared" si="74"/>
        <v>0.7612179487179487</v>
      </c>
      <c r="L299" s="49">
        <f t="shared" si="75"/>
        <v>1.8990384615384615</v>
      </c>
      <c r="M299" s="50">
        <f t="shared" si="79"/>
        <v>-0.5709134615384615</v>
      </c>
      <c r="N299" s="50">
        <f t="shared" si="80"/>
        <v>-0.7612179487179487</v>
      </c>
      <c r="O299" s="50">
        <f t="shared" si="81"/>
        <v>-0.7612179487179487</v>
      </c>
      <c r="P299" s="45"/>
      <c r="Q299" s="46">
        <f t="shared" si="76"/>
        <v>-1.2951967264631243</v>
      </c>
    </row>
    <row r="300" spans="1:17" ht="12.75">
      <c r="A300" s="44">
        <f t="shared" si="66"/>
        <v>202.5</v>
      </c>
      <c r="B300" s="45">
        <f t="shared" si="77"/>
        <v>3.5342917352885173</v>
      </c>
      <c r="C300" s="45">
        <f t="shared" si="78"/>
        <v>-0.38268343236508967</v>
      </c>
      <c r="D300" s="45">
        <f t="shared" si="67"/>
        <v>-0.9238795325112868</v>
      </c>
      <c r="E300" s="45">
        <f t="shared" si="68"/>
        <v>97</v>
      </c>
      <c r="F300" s="45">
        <f t="shared" si="69"/>
        <v>236</v>
      </c>
      <c r="G300" s="47">
        <f t="shared" si="70"/>
        <v>-1</v>
      </c>
      <c r="H300" s="47">
        <f t="shared" si="71"/>
        <v>-1</v>
      </c>
      <c r="I300" s="48">
        <f t="shared" si="72"/>
        <v>1.89453125</v>
      </c>
      <c r="J300" s="48">
        <f t="shared" si="73"/>
        <v>4.609375</v>
      </c>
      <c r="K300" s="49">
        <f t="shared" si="74"/>
        <v>0.7772435897435898</v>
      </c>
      <c r="L300" s="49">
        <f t="shared" si="75"/>
        <v>1.891025641025641</v>
      </c>
      <c r="M300" s="50">
        <f t="shared" si="79"/>
        <v>-0.5829326923076923</v>
      </c>
      <c r="N300" s="50">
        <f t="shared" si="80"/>
        <v>-0.7772435897435898</v>
      </c>
      <c r="O300" s="50">
        <f t="shared" si="81"/>
        <v>-0.7772435897435898</v>
      </c>
      <c r="P300" s="45"/>
      <c r="Q300" s="46">
        <f t="shared" si="76"/>
        <v>-1.3017972840551475</v>
      </c>
    </row>
    <row r="301" spans="1:17" ht="12.75">
      <c r="A301" s="44">
        <f t="shared" si="66"/>
        <v>203.203125</v>
      </c>
      <c r="B301" s="45">
        <f t="shared" si="77"/>
        <v>3.5465635815916023</v>
      </c>
      <c r="C301" s="45">
        <f t="shared" si="78"/>
        <v>-0.39399204006104793</v>
      </c>
      <c r="D301" s="45">
        <f t="shared" si="67"/>
        <v>-0.9191138516900578</v>
      </c>
      <c r="E301" s="45">
        <f t="shared" si="68"/>
        <v>100</v>
      </c>
      <c r="F301" s="45">
        <f t="shared" si="69"/>
        <v>235</v>
      </c>
      <c r="G301" s="47">
        <f t="shared" si="70"/>
        <v>-1</v>
      </c>
      <c r="H301" s="47">
        <f t="shared" si="71"/>
        <v>-1</v>
      </c>
      <c r="I301" s="48">
        <f t="shared" si="72"/>
        <v>1.953125</v>
      </c>
      <c r="J301" s="48">
        <f t="shared" si="73"/>
        <v>4.58984375</v>
      </c>
      <c r="K301" s="49">
        <f t="shared" si="74"/>
        <v>0.8012820512820512</v>
      </c>
      <c r="L301" s="49">
        <f t="shared" si="75"/>
        <v>1.8830128205128205</v>
      </c>
      <c r="M301" s="50">
        <f t="shared" si="79"/>
        <v>-0.6009615384615384</v>
      </c>
      <c r="N301" s="50">
        <f t="shared" si="80"/>
        <v>-0.8012820512820512</v>
      </c>
      <c r="O301" s="50">
        <f t="shared" si="81"/>
        <v>-0.8012820512820512</v>
      </c>
      <c r="P301" s="45"/>
      <c r="Q301" s="46">
        <f t="shared" si="76"/>
        <v>-1.3082017957645786</v>
      </c>
    </row>
    <row r="302" spans="1:17" ht="12.75">
      <c r="A302" s="44">
        <f t="shared" si="66"/>
        <v>203.90625</v>
      </c>
      <c r="B302" s="45">
        <f t="shared" si="77"/>
        <v>3.5588354278946874</v>
      </c>
      <c r="C302" s="45">
        <f t="shared" si="78"/>
        <v>-0.4052413140049897</v>
      </c>
      <c r="D302" s="45">
        <f t="shared" si="67"/>
        <v>-0.9142097557035307</v>
      </c>
      <c r="E302" s="45">
        <f t="shared" si="68"/>
        <v>103</v>
      </c>
      <c r="F302" s="45">
        <f t="shared" si="69"/>
        <v>234</v>
      </c>
      <c r="G302" s="47">
        <f t="shared" si="70"/>
        <v>-1</v>
      </c>
      <c r="H302" s="47">
        <f t="shared" si="71"/>
        <v>-1</v>
      </c>
      <c r="I302" s="48">
        <f t="shared" si="72"/>
        <v>2.01171875</v>
      </c>
      <c r="J302" s="48">
        <f t="shared" si="73"/>
        <v>4.5703125</v>
      </c>
      <c r="K302" s="49">
        <f t="shared" si="74"/>
        <v>0.8253205128205128</v>
      </c>
      <c r="L302" s="49">
        <f t="shared" si="75"/>
        <v>1.875</v>
      </c>
      <c r="M302" s="50">
        <f t="shared" si="79"/>
        <v>-0.6189903846153846</v>
      </c>
      <c r="N302" s="50">
        <f t="shared" si="80"/>
        <v>-0.8253205128205128</v>
      </c>
      <c r="O302" s="50">
        <f t="shared" si="81"/>
        <v>-0.8253205128205128</v>
      </c>
      <c r="P302" s="45"/>
      <c r="Q302" s="46">
        <f t="shared" si="76"/>
        <v>-1.3144092970955121</v>
      </c>
    </row>
    <row r="303" spans="1:17" ht="12.75">
      <c r="A303" s="44">
        <f t="shared" si="66"/>
        <v>204.609375</v>
      </c>
      <c r="B303" s="45">
        <f t="shared" si="77"/>
        <v>3.5711072741977725</v>
      </c>
      <c r="C303" s="45">
        <f t="shared" si="78"/>
        <v>-0.41642956009763693</v>
      </c>
      <c r="D303" s="45">
        <f t="shared" si="67"/>
        <v>-0.9091679830905225</v>
      </c>
      <c r="E303" s="45">
        <f t="shared" si="68"/>
        <v>106</v>
      </c>
      <c r="F303" s="45">
        <f t="shared" si="69"/>
        <v>232</v>
      </c>
      <c r="G303" s="47">
        <f t="shared" si="70"/>
        <v>-1</v>
      </c>
      <c r="H303" s="47">
        <f t="shared" si="71"/>
        <v>-1</v>
      </c>
      <c r="I303" s="48">
        <f t="shared" si="72"/>
        <v>2.0703125</v>
      </c>
      <c r="J303" s="48">
        <f t="shared" si="73"/>
        <v>4.53125</v>
      </c>
      <c r="K303" s="49">
        <f t="shared" si="74"/>
        <v>0.8493589743589745</v>
      </c>
      <c r="L303" s="49">
        <f t="shared" si="75"/>
        <v>1.8589743589743588</v>
      </c>
      <c r="M303" s="50">
        <f t="shared" si="79"/>
        <v>-0.6370192307692308</v>
      </c>
      <c r="N303" s="50">
        <f t="shared" si="80"/>
        <v>-0.8493589743589745</v>
      </c>
      <c r="O303" s="50">
        <f t="shared" si="81"/>
        <v>-0.8493589743589745</v>
      </c>
      <c r="P303" s="45"/>
      <c r="Q303" s="46">
        <f t="shared" si="76"/>
        <v>-1.3204188532210803</v>
      </c>
    </row>
    <row r="304" spans="1:17" ht="12.75">
      <c r="A304" s="44">
        <f t="shared" si="66"/>
        <v>205.3125</v>
      </c>
      <c r="B304" s="45">
        <f t="shared" si="77"/>
        <v>3.5833791205008576</v>
      </c>
      <c r="C304" s="45">
        <f t="shared" si="78"/>
        <v>-0.4275550934302818</v>
      </c>
      <c r="D304" s="45">
        <f t="shared" si="67"/>
        <v>-0.9039892931234434</v>
      </c>
      <c r="E304" s="45">
        <f t="shared" si="68"/>
        <v>109</v>
      </c>
      <c r="F304" s="45">
        <f t="shared" si="69"/>
        <v>231</v>
      </c>
      <c r="G304" s="47">
        <f t="shared" si="70"/>
        <v>-1</v>
      </c>
      <c r="H304" s="47">
        <f t="shared" si="71"/>
        <v>-1</v>
      </c>
      <c r="I304" s="48">
        <f t="shared" si="72"/>
        <v>2.12890625</v>
      </c>
      <c r="J304" s="48">
        <f t="shared" si="73"/>
        <v>4.51171875</v>
      </c>
      <c r="K304" s="49">
        <f t="shared" si="74"/>
        <v>0.8733974358974359</v>
      </c>
      <c r="L304" s="49">
        <f t="shared" si="75"/>
        <v>1.8509615384615385</v>
      </c>
      <c r="M304" s="50">
        <f t="shared" si="79"/>
        <v>-0.6550480769230769</v>
      </c>
      <c r="N304" s="50">
        <f t="shared" si="80"/>
        <v>-0.8733974358974359</v>
      </c>
      <c r="O304" s="50">
        <f t="shared" si="81"/>
        <v>-0.8733974358974359</v>
      </c>
      <c r="P304" s="45"/>
      <c r="Q304" s="46">
        <f t="shared" si="76"/>
        <v>-1.326229559124236</v>
      </c>
    </row>
    <row r="305" spans="1:17" ht="12.75">
      <c r="A305" s="44">
        <f t="shared" si="66"/>
        <v>206.015625</v>
      </c>
      <c r="B305" s="45">
        <f t="shared" si="77"/>
        <v>3.5956509668039427</v>
      </c>
      <c r="C305" s="45">
        <f t="shared" si="78"/>
        <v>-0.4386162385385273</v>
      </c>
      <c r="D305" s="45">
        <f t="shared" si="67"/>
        <v>-0.898674465693954</v>
      </c>
      <c r="E305" s="45">
        <f t="shared" si="68"/>
        <v>112</v>
      </c>
      <c r="F305" s="45">
        <f t="shared" si="69"/>
        <v>230</v>
      </c>
      <c r="G305" s="47">
        <f t="shared" si="70"/>
        <v>-1</v>
      </c>
      <c r="H305" s="47">
        <f t="shared" si="71"/>
        <v>-1</v>
      </c>
      <c r="I305" s="48">
        <f t="shared" si="72"/>
        <v>2.1875</v>
      </c>
      <c r="J305" s="48">
        <f t="shared" si="73"/>
        <v>4.4921875</v>
      </c>
      <c r="K305" s="49">
        <f t="shared" si="74"/>
        <v>0.8974358974358975</v>
      </c>
      <c r="L305" s="49">
        <f t="shared" si="75"/>
        <v>1.8429487179487178</v>
      </c>
      <c r="M305" s="50">
        <f t="shared" si="79"/>
        <v>-0.6730769230769231</v>
      </c>
      <c r="N305" s="50">
        <f t="shared" si="80"/>
        <v>-0.8974358974358975</v>
      </c>
      <c r="O305" s="50">
        <f t="shared" si="81"/>
        <v>-0.8974358974358975</v>
      </c>
      <c r="P305" s="45"/>
      <c r="Q305" s="46">
        <f t="shared" si="76"/>
        <v>-1.3318405397340427</v>
      </c>
    </row>
    <row r="306" spans="1:17" ht="12.75">
      <c r="A306" s="44">
        <f t="shared" si="66"/>
        <v>206.71875</v>
      </c>
      <c r="B306" s="45">
        <f t="shared" si="77"/>
        <v>3.6079228131070282</v>
      </c>
      <c r="C306" s="45">
        <f t="shared" si="78"/>
        <v>-0.44961132965460665</v>
      </c>
      <c r="D306" s="45">
        <f t="shared" si="67"/>
        <v>-0.8932243011955153</v>
      </c>
      <c r="E306" s="45">
        <f t="shared" si="68"/>
        <v>115</v>
      </c>
      <c r="F306" s="45">
        <f t="shared" si="69"/>
        <v>228</v>
      </c>
      <c r="G306" s="47">
        <f t="shared" si="70"/>
        <v>-1</v>
      </c>
      <c r="H306" s="47">
        <f t="shared" si="71"/>
        <v>-1</v>
      </c>
      <c r="I306" s="48">
        <f t="shared" si="72"/>
        <v>2.24609375</v>
      </c>
      <c r="J306" s="48">
        <f t="shared" si="73"/>
        <v>4.453125</v>
      </c>
      <c r="K306" s="49">
        <f t="shared" si="74"/>
        <v>0.9214743589743589</v>
      </c>
      <c r="L306" s="49">
        <f t="shared" si="75"/>
        <v>1.8269230769230769</v>
      </c>
      <c r="M306" s="50">
        <f t="shared" si="79"/>
        <v>-0.6911057692307692</v>
      </c>
      <c r="N306" s="50">
        <f t="shared" si="80"/>
        <v>-0.9214743589743589</v>
      </c>
      <c r="O306" s="50">
        <f t="shared" si="81"/>
        <v>-0.9214743589743589</v>
      </c>
      <c r="P306" s="45"/>
      <c r="Q306" s="46">
        <f t="shared" si="76"/>
        <v>-1.3372509500574605</v>
      </c>
    </row>
    <row r="307" spans="1:17" ht="12.75">
      <c r="A307" s="44">
        <f t="shared" si="66"/>
        <v>207.421875</v>
      </c>
      <c r="B307" s="45">
        <f t="shared" si="77"/>
        <v>3.6201946594101133</v>
      </c>
      <c r="C307" s="45">
        <f t="shared" si="78"/>
        <v>-0.46053871095824006</v>
      </c>
      <c r="D307" s="45">
        <f t="shared" si="67"/>
        <v>-0.8876396204028539</v>
      </c>
      <c r="E307" s="45">
        <f t="shared" si="68"/>
        <v>117</v>
      </c>
      <c r="F307" s="45">
        <f t="shared" si="69"/>
        <v>227</v>
      </c>
      <c r="G307" s="47">
        <f t="shared" si="70"/>
        <v>-1</v>
      </c>
      <c r="H307" s="47">
        <f t="shared" si="71"/>
        <v>-1</v>
      </c>
      <c r="I307" s="48">
        <f t="shared" si="72"/>
        <v>2.28515625</v>
      </c>
      <c r="J307" s="48">
        <f t="shared" si="73"/>
        <v>4.43359375</v>
      </c>
      <c r="K307" s="49">
        <f t="shared" si="74"/>
        <v>0.9375</v>
      </c>
      <c r="L307" s="49">
        <f t="shared" si="75"/>
        <v>1.8189102564102564</v>
      </c>
      <c r="M307" s="50">
        <f t="shared" si="79"/>
        <v>-0.703125</v>
      </c>
      <c r="N307" s="50">
        <f t="shared" si="80"/>
        <v>-0.9375</v>
      </c>
      <c r="O307" s="50">
        <f t="shared" si="81"/>
        <v>-0.9375</v>
      </c>
      <c r="P307" s="45"/>
      <c r="Q307" s="46">
        <f t="shared" si="76"/>
        <v>-1.342459975306595</v>
      </c>
    </row>
    <row r="308" spans="1:17" ht="12.75">
      <c r="A308" s="44">
        <f t="shared" si="66"/>
        <v>208.125</v>
      </c>
      <c r="B308" s="45">
        <f t="shared" si="77"/>
        <v>3.6324665057131984</v>
      </c>
      <c r="C308" s="45">
        <f t="shared" si="78"/>
        <v>-0.47139673682599764</v>
      </c>
      <c r="D308" s="45">
        <f t="shared" si="67"/>
        <v>-0.881921264348355</v>
      </c>
      <c r="E308" s="45">
        <f t="shared" si="68"/>
        <v>120</v>
      </c>
      <c r="F308" s="45">
        <f t="shared" si="69"/>
        <v>225</v>
      </c>
      <c r="G308" s="47">
        <f t="shared" si="70"/>
        <v>-1</v>
      </c>
      <c r="H308" s="47">
        <f t="shared" si="71"/>
        <v>-1</v>
      </c>
      <c r="I308" s="48">
        <f t="shared" si="72"/>
        <v>2.34375</v>
      </c>
      <c r="J308" s="48">
        <f t="shared" si="73"/>
        <v>4.39453125</v>
      </c>
      <c r="K308" s="49">
        <f t="shared" si="74"/>
        <v>0.9615384615384616</v>
      </c>
      <c r="L308" s="49">
        <f t="shared" si="75"/>
        <v>1.8028846153846154</v>
      </c>
      <c r="M308" s="50">
        <f t="shared" si="79"/>
        <v>-0.7211538461538461</v>
      </c>
      <c r="N308" s="50">
        <f t="shared" si="80"/>
        <v>-0.9615384615384616</v>
      </c>
      <c r="O308" s="50">
        <f t="shared" si="81"/>
        <v>-0.9615384615384616</v>
      </c>
      <c r="P308" s="45"/>
      <c r="Q308" s="46">
        <f t="shared" si="76"/>
        <v>-1.3474668310214042</v>
      </c>
    </row>
    <row r="309" spans="1:17" ht="12.75">
      <c r="A309" s="44">
        <f t="shared" si="66"/>
        <v>208.828125</v>
      </c>
      <c r="B309" s="45">
        <f t="shared" si="77"/>
        <v>3.6447383520162835</v>
      </c>
      <c r="C309" s="45">
        <f t="shared" si="78"/>
        <v>-0.48218377207912266</v>
      </c>
      <c r="D309" s="45">
        <f t="shared" si="67"/>
        <v>-0.8760700941954066</v>
      </c>
      <c r="E309" s="45">
        <f t="shared" si="68"/>
        <v>123</v>
      </c>
      <c r="F309" s="45">
        <f t="shared" si="69"/>
        <v>224</v>
      </c>
      <c r="G309" s="47">
        <f t="shared" si="70"/>
        <v>-1</v>
      </c>
      <c r="H309" s="47">
        <f t="shared" si="71"/>
        <v>-1</v>
      </c>
      <c r="I309" s="48">
        <f t="shared" si="72"/>
        <v>2.40234375</v>
      </c>
      <c r="J309" s="48">
        <f t="shared" si="73"/>
        <v>4.375</v>
      </c>
      <c r="K309" s="49">
        <f t="shared" si="74"/>
        <v>0.985576923076923</v>
      </c>
      <c r="L309" s="49">
        <f t="shared" si="75"/>
        <v>1.794871794871795</v>
      </c>
      <c r="M309" s="50">
        <f t="shared" si="79"/>
        <v>-0.7391826923076923</v>
      </c>
      <c r="N309" s="50">
        <f t="shared" si="80"/>
        <v>-0.985576923076923</v>
      </c>
      <c r="O309" s="50">
        <f t="shared" si="81"/>
        <v>-0.985576923076923</v>
      </c>
      <c r="P309" s="45"/>
      <c r="Q309" s="46">
        <f t="shared" si="76"/>
        <v>-1.3522707631878341</v>
      </c>
    </row>
    <row r="310" spans="1:17" ht="12.75">
      <c r="A310" s="44">
        <f t="shared" si="66"/>
        <v>209.53125</v>
      </c>
      <c r="B310" s="45">
        <f t="shared" si="77"/>
        <v>3.6570101983193686</v>
      </c>
      <c r="C310" s="45">
        <f t="shared" si="78"/>
        <v>-0.4928981922297839</v>
      </c>
      <c r="D310" s="45">
        <f t="shared" si="67"/>
        <v>-0.8700869911087115</v>
      </c>
      <c r="E310" s="45">
        <f t="shared" si="68"/>
        <v>126</v>
      </c>
      <c r="F310" s="45">
        <f t="shared" si="69"/>
        <v>222</v>
      </c>
      <c r="G310" s="47">
        <f t="shared" si="70"/>
        <v>-1</v>
      </c>
      <c r="H310" s="47">
        <f t="shared" si="71"/>
        <v>-1</v>
      </c>
      <c r="I310" s="48">
        <f t="shared" si="72"/>
        <v>2.4609375</v>
      </c>
      <c r="J310" s="48">
        <f t="shared" si="73"/>
        <v>4.3359375</v>
      </c>
      <c r="K310" s="49">
        <f t="shared" si="74"/>
        <v>1.0096153846153846</v>
      </c>
      <c r="L310" s="49">
        <f t="shared" si="75"/>
        <v>1.778846153846154</v>
      </c>
      <c r="M310" s="50">
        <f t="shared" si="79"/>
        <v>-0.7572115384615384</v>
      </c>
      <c r="N310" s="50">
        <f t="shared" si="80"/>
        <v>-1.0096153846153846</v>
      </c>
      <c r="O310" s="50">
        <f t="shared" si="81"/>
        <v>-1.0096153846153846</v>
      </c>
      <c r="P310" s="45"/>
      <c r="Q310" s="46">
        <f t="shared" si="76"/>
        <v>-1.3568710483513708</v>
      </c>
    </row>
    <row r="311" spans="1:17" ht="12.75">
      <c r="A311" s="44">
        <f t="shared" si="66"/>
        <v>210.234375</v>
      </c>
      <c r="B311" s="45">
        <f t="shared" si="77"/>
        <v>3.6692820446224537</v>
      </c>
      <c r="C311" s="45">
        <f t="shared" si="78"/>
        <v>-0.5035383837257175</v>
      </c>
      <c r="D311" s="45">
        <f t="shared" si="67"/>
        <v>-0.8639728561215868</v>
      </c>
      <c r="E311" s="45">
        <f t="shared" si="68"/>
        <v>128</v>
      </c>
      <c r="F311" s="45">
        <f t="shared" si="69"/>
        <v>221</v>
      </c>
      <c r="G311" s="47">
        <f t="shared" si="70"/>
        <v>-1</v>
      </c>
      <c r="H311" s="47">
        <f t="shared" si="71"/>
        <v>-1</v>
      </c>
      <c r="I311" s="48">
        <f t="shared" si="72"/>
        <v>2.5</v>
      </c>
      <c r="J311" s="48">
        <f t="shared" si="73"/>
        <v>4.31640625</v>
      </c>
      <c r="K311" s="49">
        <f t="shared" si="74"/>
        <v>1.0256410256410255</v>
      </c>
      <c r="L311" s="49">
        <f t="shared" si="75"/>
        <v>1.7708333333333333</v>
      </c>
      <c r="M311" s="50">
        <f t="shared" si="79"/>
        <v>-0.7692307692307692</v>
      </c>
      <c r="N311" s="50">
        <f t="shared" si="80"/>
        <v>-1.0256410256410255</v>
      </c>
      <c r="O311" s="50">
        <f t="shared" si="81"/>
        <v>-1.0256410256410255</v>
      </c>
      <c r="P311" s="45"/>
      <c r="Q311" s="46">
        <f t="shared" si="76"/>
        <v>-1.3612669937259896</v>
      </c>
    </row>
    <row r="312" spans="1:17" ht="12.75">
      <c r="A312" s="44">
        <f t="shared" si="66"/>
        <v>210.9375</v>
      </c>
      <c r="B312" s="45">
        <f t="shared" si="77"/>
        <v>3.6815538909255388</v>
      </c>
      <c r="C312" s="45">
        <f t="shared" si="78"/>
        <v>-0.5141027441932216</v>
      </c>
      <c r="D312" s="45">
        <f t="shared" si="67"/>
        <v>-0.8577286100002721</v>
      </c>
      <c r="E312" s="45">
        <f t="shared" si="68"/>
        <v>131</v>
      </c>
      <c r="F312" s="45">
        <f t="shared" si="69"/>
        <v>219</v>
      </c>
      <c r="G312" s="47">
        <f t="shared" si="70"/>
        <v>-1</v>
      </c>
      <c r="H312" s="47">
        <f t="shared" si="71"/>
        <v>-1</v>
      </c>
      <c r="I312" s="48">
        <f t="shared" si="72"/>
        <v>2.55859375</v>
      </c>
      <c r="J312" s="48">
        <f t="shared" si="73"/>
        <v>4.27734375</v>
      </c>
      <c r="K312" s="49">
        <f t="shared" si="74"/>
        <v>1.0496794871794872</v>
      </c>
      <c r="L312" s="49">
        <f t="shared" si="75"/>
        <v>1.7548076923076923</v>
      </c>
      <c r="M312" s="50">
        <f t="shared" si="79"/>
        <v>-0.7872596153846154</v>
      </c>
      <c r="N312" s="50">
        <f t="shared" si="80"/>
        <v>-1.0496794871794872</v>
      </c>
      <c r="O312" s="50">
        <f t="shared" si="81"/>
        <v>-1.0496794871794872</v>
      </c>
      <c r="P312" s="45"/>
      <c r="Q312" s="46">
        <f t="shared" si="76"/>
        <v>-1.365457937298487</v>
      </c>
    </row>
    <row r="313" spans="1:17" ht="12.75">
      <c r="A313" s="44">
        <f t="shared" si="66"/>
        <v>211.640625</v>
      </c>
      <c r="B313" s="45">
        <f t="shared" si="77"/>
        <v>3.693825737228624</v>
      </c>
      <c r="C313" s="45">
        <f t="shared" si="78"/>
        <v>-0.5245896826784687</v>
      </c>
      <c r="D313" s="45">
        <f t="shared" si="67"/>
        <v>-0.8513551931052653</v>
      </c>
      <c r="E313" s="45">
        <f t="shared" si="68"/>
        <v>134</v>
      </c>
      <c r="F313" s="45">
        <f t="shared" si="69"/>
        <v>217</v>
      </c>
      <c r="G313" s="47">
        <f t="shared" si="70"/>
        <v>-1</v>
      </c>
      <c r="H313" s="47">
        <f t="shared" si="71"/>
        <v>-1</v>
      </c>
      <c r="I313" s="48">
        <f t="shared" si="72"/>
        <v>2.6171875</v>
      </c>
      <c r="J313" s="48">
        <f t="shared" si="73"/>
        <v>4.23828125</v>
      </c>
      <c r="K313" s="49">
        <f t="shared" si="74"/>
        <v>1.0737179487179487</v>
      </c>
      <c r="L313" s="49">
        <f t="shared" si="75"/>
        <v>1.7387820512820513</v>
      </c>
      <c r="M313" s="50">
        <f t="shared" si="79"/>
        <v>-0.8052884615384615</v>
      </c>
      <c r="N313" s="50">
        <f t="shared" si="80"/>
        <v>-1.0737179487179487</v>
      </c>
      <c r="O313" s="50">
        <f t="shared" si="81"/>
        <v>-1.0737179487179487</v>
      </c>
      <c r="P313" s="45"/>
      <c r="Q313" s="46">
        <f t="shared" si="76"/>
        <v>-1.369443247928176</v>
      </c>
    </row>
    <row r="314" spans="1:17" ht="12.75">
      <c r="A314" s="44">
        <f t="shared" si="66"/>
        <v>212.34375</v>
      </c>
      <c r="B314" s="45">
        <f t="shared" si="77"/>
        <v>3.706097583531709</v>
      </c>
      <c r="C314" s="45">
        <f t="shared" si="78"/>
        <v>-0.5349976198870969</v>
      </c>
      <c r="D314" s="45">
        <f t="shared" si="67"/>
        <v>-0.8448535652497072</v>
      </c>
      <c r="E314" s="45">
        <f t="shared" si="68"/>
        <v>136</v>
      </c>
      <c r="F314" s="45">
        <f t="shared" si="69"/>
        <v>216</v>
      </c>
      <c r="G314" s="47">
        <f t="shared" si="70"/>
        <v>-1</v>
      </c>
      <c r="H314" s="47">
        <f t="shared" si="71"/>
        <v>-1</v>
      </c>
      <c r="I314" s="48">
        <f t="shared" si="72"/>
        <v>2.65625</v>
      </c>
      <c r="J314" s="48">
        <f t="shared" si="73"/>
        <v>4.21875</v>
      </c>
      <c r="K314" s="49">
        <f t="shared" si="74"/>
        <v>1.0897435897435896</v>
      </c>
      <c r="L314" s="49">
        <f t="shared" si="75"/>
        <v>1.7307692307692308</v>
      </c>
      <c r="M314" s="50">
        <f t="shared" si="79"/>
        <v>-0.8173076923076923</v>
      </c>
      <c r="N314" s="50">
        <f t="shared" si="80"/>
        <v>-1.0897435897435896</v>
      </c>
      <c r="O314" s="50">
        <f t="shared" si="81"/>
        <v>-1.0897435897435896</v>
      </c>
      <c r="P314" s="45"/>
      <c r="Q314" s="46">
        <f t="shared" si="76"/>
        <v>-1.3732223254419351</v>
      </c>
    </row>
    <row r="315" spans="1:17" ht="12.75">
      <c r="A315" s="44">
        <f t="shared" si="66"/>
        <v>213.046875</v>
      </c>
      <c r="B315" s="45">
        <f t="shared" si="77"/>
        <v>3.718369429834794</v>
      </c>
      <c r="C315" s="45">
        <f t="shared" si="78"/>
        <v>-0.5453249884220461</v>
      </c>
      <c r="D315" s="45">
        <f t="shared" si="67"/>
        <v>-0.8382247055548382</v>
      </c>
      <c r="E315" s="45">
        <f t="shared" si="68"/>
        <v>139</v>
      </c>
      <c r="F315" s="45">
        <f t="shared" si="69"/>
        <v>214</v>
      </c>
      <c r="G315" s="47">
        <f t="shared" si="70"/>
        <v>-1</v>
      </c>
      <c r="H315" s="47">
        <f t="shared" si="71"/>
        <v>-1</v>
      </c>
      <c r="I315" s="48">
        <f t="shared" si="72"/>
        <v>2.71484375</v>
      </c>
      <c r="J315" s="48">
        <f t="shared" si="73"/>
        <v>4.1796875</v>
      </c>
      <c r="K315" s="49">
        <f t="shared" si="74"/>
        <v>1.1137820512820513</v>
      </c>
      <c r="L315" s="49">
        <f t="shared" si="75"/>
        <v>1.7147435897435899</v>
      </c>
      <c r="M315" s="50">
        <f t="shared" si="79"/>
        <v>-0.8353365384615385</v>
      </c>
      <c r="N315" s="50">
        <f t="shared" si="80"/>
        <v>-1.1137820512820513</v>
      </c>
      <c r="O315" s="50">
        <f t="shared" si="81"/>
        <v>-1.1137820512820513</v>
      </c>
      <c r="P315" s="45"/>
      <c r="Q315" s="46">
        <f t="shared" si="76"/>
        <v>-1.3767946007245917</v>
      </c>
    </row>
    <row r="316" spans="1:17" ht="12.75">
      <c r="A316" s="44">
        <f t="shared" si="66"/>
        <v>213.75</v>
      </c>
      <c r="B316" s="45">
        <f t="shared" si="77"/>
        <v>3.730641276137879</v>
      </c>
      <c r="C316" s="45">
        <f t="shared" si="78"/>
        <v>-0.555570233019602</v>
      </c>
      <c r="D316" s="45">
        <f t="shared" si="67"/>
        <v>-0.8314696123025455</v>
      </c>
      <c r="E316" s="45">
        <f t="shared" si="68"/>
        <v>142</v>
      </c>
      <c r="F316" s="45">
        <f t="shared" si="69"/>
        <v>212</v>
      </c>
      <c r="G316" s="47">
        <f t="shared" si="70"/>
        <v>-1</v>
      </c>
      <c r="H316" s="47">
        <f t="shared" si="71"/>
        <v>-1</v>
      </c>
      <c r="I316" s="48">
        <f t="shared" si="72"/>
        <v>2.7734375</v>
      </c>
      <c r="J316" s="48">
        <f t="shared" si="73"/>
        <v>4.140625</v>
      </c>
      <c r="K316" s="49">
        <f t="shared" si="74"/>
        <v>1.1378205128205128</v>
      </c>
      <c r="L316" s="49">
        <f t="shared" si="75"/>
        <v>1.698717948717949</v>
      </c>
      <c r="M316" s="50">
        <f t="shared" si="79"/>
        <v>-0.8533653846153846</v>
      </c>
      <c r="N316" s="50">
        <f t="shared" si="80"/>
        <v>-1.1378205128205128</v>
      </c>
      <c r="O316" s="50">
        <f t="shared" si="81"/>
        <v>-1.1378205128205128</v>
      </c>
      <c r="P316" s="45"/>
      <c r="Q316" s="46">
        <f t="shared" si="76"/>
        <v>-1.3801595358046272</v>
      </c>
    </row>
    <row r="317" spans="1:17" ht="12.75">
      <c r="A317" s="44">
        <f t="shared" si="66"/>
        <v>214.453125</v>
      </c>
      <c r="B317" s="45">
        <f t="shared" si="77"/>
        <v>3.7429131224409646</v>
      </c>
      <c r="C317" s="45">
        <f t="shared" si="78"/>
        <v>-0.5657318107836132</v>
      </c>
      <c r="D317" s="45">
        <f t="shared" si="67"/>
        <v>-0.8245893027850253</v>
      </c>
      <c r="E317" s="45">
        <f t="shared" si="68"/>
        <v>144</v>
      </c>
      <c r="F317" s="45">
        <f t="shared" si="69"/>
        <v>211</v>
      </c>
      <c r="G317" s="47">
        <f t="shared" si="70"/>
        <v>-1</v>
      </c>
      <c r="H317" s="47">
        <f t="shared" si="71"/>
        <v>-1</v>
      </c>
      <c r="I317" s="48">
        <f t="shared" si="72"/>
        <v>2.8125</v>
      </c>
      <c r="J317" s="48">
        <f t="shared" si="73"/>
        <v>4.12109375</v>
      </c>
      <c r="K317" s="49">
        <f t="shared" si="74"/>
        <v>1.153846153846154</v>
      </c>
      <c r="L317" s="49">
        <f t="shared" si="75"/>
        <v>1.6907051282051282</v>
      </c>
      <c r="M317" s="50">
        <f t="shared" si="79"/>
        <v>-0.8653846153846154</v>
      </c>
      <c r="N317" s="50">
        <f t="shared" si="80"/>
        <v>-1.153846153846154</v>
      </c>
      <c r="O317" s="50">
        <f t="shared" si="81"/>
        <v>-1.153846153846154</v>
      </c>
      <c r="P317" s="45"/>
      <c r="Q317" s="46">
        <f t="shared" si="76"/>
        <v>-1.383316623935197</v>
      </c>
    </row>
    <row r="318" spans="1:17" ht="12.75">
      <c r="A318" s="44">
        <f t="shared" si="66"/>
        <v>215.15625</v>
      </c>
      <c r="B318" s="45">
        <f t="shared" si="77"/>
        <v>3.7551849687440497</v>
      </c>
      <c r="C318" s="45">
        <f t="shared" si="78"/>
        <v>-0.5758081914178453</v>
      </c>
      <c r="D318" s="45">
        <f t="shared" si="67"/>
        <v>-0.8175848131515837</v>
      </c>
      <c r="E318" s="45">
        <f t="shared" si="68"/>
        <v>147</v>
      </c>
      <c r="F318" s="45">
        <f t="shared" si="69"/>
        <v>209</v>
      </c>
      <c r="G318" s="47">
        <f t="shared" si="70"/>
        <v>-1</v>
      </c>
      <c r="H318" s="47">
        <f t="shared" si="71"/>
        <v>-1</v>
      </c>
      <c r="I318" s="48">
        <f t="shared" si="72"/>
        <v>2.87109375</v>
      </c>
      <c r="J318" s="48">
        <f t="shared" si="73"/>
        <v>4.08203125</v>
      </c>
      <c r="K318" s="49">
        <f t="shared" si="74"/>
        <v>1.1778846153846154</v>
      </c>
      <c r="L318" s="49">
        <f t="shared" si="75"/>
        <v>1.6746794871794872</v>
      </c>
      <c r="M318" s="50">
        <f t="shared" si="79"/>
        <v>-0.8834134615384616</v>
      </c>
      <c r="N318" s="50">
        <f t="shared" si="80"/>
        <v>-1.1778846153846154</v>
      </c>
      <c r="O318" s="50">
        <f t="shared" si="81"/>
        <v>-1.1778846153846154</v>
      </c>
      <c r="P318" s="45"/>
      <c r="Q318" s="46">
        <f t="shared" si="76"/>
        <v>-1.3862653896704402</v>
      </c>
    </row>
    <row r="319" spans="1:17" ht="12.75">
      <c r="A319" s="44">
        <f t="shared" si="66"/>
        <v>215.859375</v>
      </c>
      <c r="B319" s="45">
        <f t="shared" si="77"/>
        <v>3.767456815047135</v>
      </c>
      <c r="C319" s="45">
        <f t="shared" si="78"/>
        <v>-0.5857978574564389</v>
      </c>
      <c r="D319" s="45">
        <f t="shared" si="67"/>
        <v>-0.8104571982525948</v>
      </c>
      <c r="E319" s="45">
        <f t="shared" si="68"/>
        <v>149</v>
      </c>
      <c r="F319" s="45">
        <f t="shared" si="69"/>
        <v>207</v>
      </c>
      <c r="G319" s="47">
        <f t="shared" si="70"/>
        <v>-1</v>
      </c>
      <c r="H319" s="47">
        <f t="shared" si="71"/>
        <v>-1</v>
      </c>
      <c r="I319" s="48">
        <f t="shared" si="72"/>
        <v>2.91015625</v>
      </c>
      <c r="J319" s="48">
        <f t="shared" si="73"/>
        <v>4.04296875</v>
      </c>
      <c r="K319" s="49">
        <f t="shared" si="74"/>
        <v>1.1939102564102564</v>
      </c>
      <c r="L319" s="49">
        <f t="shared" si="75"/>
        <v>1.6586538461538463</v>
      </c>
      <c r="M319" s="50">
        <f t="shared" si="79"/>
        <v>-0.8954326923076923</v>
      </c>
      <c r="N319" s="50">
        <f t="shared" si="80"/>
        <v>-1.1939102564102564</v>
      </c>
      <c r="O319" s="50">
        <f t="shared" si="81"/>
        <v>-1.1939102564102564</v>
      </c>
      <c r="P319" s="45"/>
      <c r="Q319" s="46">
        <f t="shared" si="76"/>
        <v>-1.389005388937084</v>
      </c>
    </row>
    <row r="320" spans="1:17" ht="12.75">
      <c r="A320" s="44">
        <f t="shared" si="66"/>
        <v>216.5625</v>
      </c>
      <c r="B320" s="45">
        <f t="shared" si="77"/>
        <v>3.77972866135022</v>
      </c>
      <c r="C320" s="45">
        <f t="shared" si="78"/>
        <v>-0.5956993044924332</v>
      </c>
      <c r="D320" s="45">
        <f t="shared" si="67"/>
        <v>-0.8032075314806449</v>
      </c>
      <c r="E320" s="45">
        <f t="shared" si="68"/>
        <v>152</v>
      </c>
      <c r="F320" s="45">
        <f t="shared" si="69"/>
        <v>205</v>
      </c>
      <c r="G320" s="47">
        <f t="shared" si="70"/>
        <v>-1</v>
      </c>
      <c r="H320" s="47">
        <f t="shared" si="71"/>
        <v>-1</v>
      </c>
      <c r="I320" s="48">
        <f t="shared" si="72"/>
        <v>2.96875</v>
      </c>
      <c r="J320" s="48">
        <f t="shared" si="73"/>
        <v>4.00390625</v>
      </c>
      <c r="K320" s="49">
        <f t="shared" si="74"/>
        <v>1.217948717948718</v>
      </c>
      <c r="L320" s="49">
        <f t="shared" si="75"/>
        <v>1.642628205128205</v>
      </c>
      <c r="M320" s="50">
        <f t="shared" si="79"/>
        <v>-0.9134615384615385</v>
      </c>
      <c r="N320" s="50">
        <f t="shared" si="80"/>
        <v>-1.217948717948718</v>
      </c>
      <c r="O320" s="50">
        <f t="shared" si="81"/>
        <v>-1.217948717948718</v>
      </c>
      <c r="P320" s="45"/>
      <c r="Q320" s="46">
        <f t="shared" si="76"/>
        <v>-1.3915362091013168</v>
      </c>
    </row>
    <row r="321" spans="1:17" ht="12.75">
      <c r="A321" s="44">
        <f t="shared" si="66"/>
        <v>217.265625</v>
      </c>
      <c r="B321" s="45">
        <f t="shared" si="77"/>
        <v>3.792000507653305</v>
      </c>
      <c r="C321" s="45">
        <f t="shared" si="78"/>
        <v>-0.6055110414043254</v>
      </c>
      <c r="D321" s="45">
        <f t="shared" si="67"/>
        <v>-0.7958369046088836</v>
      </c>
      <c r="E321" s="45">
        <f t="shared" si="68"/>
        <v>155</v>
      </c>
      <c r="F321" s="45">
        <f t="shared" si="69"/>
        <v>203</v>
      </c>
      <c r="G321" s="47">
        <f t="shared" si="70"/>
        <v>-1</v>
      </c>
      <c r="H321" s="47">
        <f t="shared" si="71"/>
        <v>-1</v>
      </c>
      <c r="I321" s="48">
        <f t="shared" si="72"/>
        <v>3.02734375</v>
      </c>
      <c r="J321" s="48">
        <f t="shared" si="73"/>
        <v>3.96484375</v>
      </c>
      <c r="K321" s="49">
        <f t="shared" si="74"/>
        <v>1.2419871794871795</v>
      </c>
      <c r="L321" s="49">
        <f t="shared" si="75"/>
        <v>1.626602564102564</v>
      </c>
      <c r="M321" s="50">
        <f t="shared" si="79"/>
        <v>-0.9314903846153846</v>
      </c>
      <c r="N321" s="50">
        <f t="shared" si="80"/>
        <v>-1.2419871794871795</v>
      </c>
      <c r="O321" s="50">
        <f t="shared" si="81"/>
        <v>-1.2419871794871795</v>
      </c>
      <c r="P321" s="45"/>
      <c r="Q321" s="46">
        <f t="shared" si="76"/>
        <v>-1.3938574690309318</v>
      </c>
    </row>
    <row r="322" spans="1:17" ht="12.75">
      <c r="A322" s="44">
        <f t="shared" si="66"/>
        <v>217.96875</v>
      </c>
      <c r="B322" s="45">
        <f t="shared" si="77"/>
        <v>3.80427235395639</v>
      </c>
      <c r="C322" s="45">
        <f t="shared" si="78"/>
        <v>-0.6152315905806267</v>
      </c>
      <c r="D322" s="45">
        <f t="shared" si="67"/>
        <v>-0.7883464276266063</v>
      </c>
      <c r="E322" s="45">
        <f t="shared" si="68"/>
        <v>157</v>
      </c>
      <c r="F322" s="45">
        <f t="shared" si="69"/>
        <v>201</v>
      </c>
      <c r="G322" s="47">
        <f t="shared" si="70"/>
        <v>-1</v>
      </c>
      <c r="H322" s="47">
        <f t="shared" si="71"/>
        <v>-1</v>
      </c>
      <c r="I322" s="48">
        <f t="shared" si="72"/>
        <v>3.06640625</v>
      </c>
      <c r="J322" s="48">
        <f t="shared" si="73"/>
        <v>3.92578125</v>
      </c>
      <c r="K322" s="49">
        <f t="shared" si="74"/>
        <v>1.2580128205128205</v>
      </c>
      <c r="L322" s="49">
        <f t="shared" si="75"/>
        <v>1.6105769230769231</v>
      </c>
      <c r="M322" s="50">
        <f t="shared" si="79"/>
        <v>-0.9435096153846154</v>
      </c>
      <c r="N322" s="50">
        <f t="shared" si="80"/>
        <v>-1.2580128205128205</v>
      </c>
      <c r="O322" s="50">
        <f t="shared" si="81"/>
        <v>-1.2580128205128205</v>
      </c>
      <c r="P322" s="45"/>
      <c r="Q322" s="46">
        <f t="shared" si="76"/>
        <v>-1.3959688191527213</v>
      </c>
    </row>
    <row r="323" spans="1:17" ht="12.75">
      <c r="A323" s="44">
        <f t="shared" si="66"/>
        <v>218.671875</v>
      </c>
      <c r="B323" s="45">
        <f t="shared" si="77"/>
        <v>3.816544200259475</v>
      </c>
      <c r="C323" s="45">
        <f t="shared" si="78"/>
        <v>-0.6248594881423862</v>
      </c>
      <c r="D323" s="45">
        <f t="shared" si="67"/>
        <v>-0.7807372285720946</v>
      </c>
      <c r="E323" s="45">
        <f t="shared" si="68"/>
        <v>159</v>
      </c>
      <c r="F323" s="45">
        <f t="shared" si="69"/>
        <v>199</v>
      </c>
      <c r="G323" s="47">
        <f t="shared" si="70"/>
        <v>-1</v>
      </c>
      <c r="H323" s="47">
        <f t="shared" si="71"/>
        <v>-1</v>
      </c>
      <c r="I323" s="48">
        <f t="shared" si="72"/>
        <v>3.10546875</v>
      </c>
      <c r="J323" s="48">
        <f t="shared" si="73"/>
        <v>3.88671875</v>
      </c>
      <c r="K323" s="49">
        <f t="shared" si="74"/>
        <v>1.2740384615384615</v>
      </c>
      <c r="L323" s="49">
        <f t="shared" si="75"/>
        <v>1.5945512820512822</v>
      </c>
      <c r="M323" s="50">
        <f t="shared" si="79"/>
        <v>-0.955528846153846</v>
      </c>
      <c r="N323" s="50">
        <f t="shared" si="80"/>
        <v>-1.2740384615384615</v>
      </c>
      <c r="O323" s="50">
        <f t="shared" si="81"/>
        <v>-1.2740384615384615</v>
      </c>
      <c r="P323" s="45"/>
      <c r="Q323" s="46">
        <f t="shared" si="76"/>
        <v>-1.3978699415051232</v>
      </c>
    </row>
    <row r="324" spans="1:17" ht="12.75">
      <c r="A324" s="44">
        <f t="shared" si="66"/>
        <v>219.375</v>
      </c>
      <c r="B324" s="45">
        <f t="shared" si="77"/>
        <v>3.8288160465625602</v>
      </c>
      <c r="C324" s="45">
        <f t="shared" si="78"/>
        <v>-0.6343932841636453</v>
      </c>
      <c r="D324" s="45">
        <f t="shared" si="67"/>
        <v>-0.7730104533627371</v>
      </c>
      <c r="E324" s="45">
        <f t="shared" si="68"/>
        <v>162</v>
      </c>
      <c r="F324" s="45">
        <f t="shared" si="69"/>
        <v>197</v>
      </c>
      <c r="G324" s="47">
        <f t="shared" si="70"/>
        <v>-1</v>
      </c>
      <c r="H324" s="47">
        <f t="shared" si="71"/>
        <v>-1</v>
      </c>
      <c r="I324" s="48">
        <f t="shared" si="72"/>
        <v>3.1640625</v>
      </c>
      <c r="J324" s="48">
        <f t="shared" si="73"/>
        <v>3.84765625</v>
      </c>
      <c r="K324" s="49">
        <f t="shared" si="74"/>
        <v>1.2980769230769231</v>
      </c>
      <c r="L324" s="49">
        <f t="shared" si="75"/>
        <v>1.5785256410256412</v>
      </c>
      <c r="M324" s="50">
        <f t="shared" si="79"/>
        <v>-0.9735576923076923</v>
      </c>
      <c r="N324" s="50">
        <f t="shared" si="80"/>
        <v>-1.2980769230769231</v>
      </c>
      <c r="O324" s="50">
        <f t="shared" si="81"/>
        <v>-1.2980769230769231</v>
      </c>
      <c r="P324" s="45"/>
      <c r="Q324" s="46">
        <f t="shared" si="76"/>
        <v>-1.3995605497861043</v>
      </c>
    </row>
    <row r="325" spans="1:17" ht="12.75">
      <c r="A325" s="44">
        <f t="shared" si="66"/>
        <v>220.078125</v>
      </c>
      <c r="B325" s="45">
        <f t="shared" si="77"/>
        <v>3.8410878928656453</v>
      </c>
      <c r="C325" s="45">
        <f t="shared" si="78"/>
        <v>-0.6438315428897913</v>
      </c>
      <c r="D325" s="45">
        <f t="shared" si="67"/>
        <v>-0.7651672656224591</v>
      </c>
      <c r="E325" s="45">
        <f t="shared" si="68"/>
        <v>164</v>
      </c>
      <c r="F325" s="45">
        <f t="shared" si="69"/>
        <v>195</v>
      </c>
      <c r="G325" s="47">
        <f t="shared" si="70"/>
        <v>-1</v>
      </c>
      <c r="H325" s="47">
        <f t="shared" si="71"/>
        <v>-1</v>
      </c>
      <c r="I325" s="48">
        <f t="shared" si="72"/>
        <v>3.203125</v>
      </c>
      <c r="J325" s="48">
        <f t="shared" si="73"/>
        <v>3.80859375</v>
      </c>
      <c r="K325" s="49">
        <f t="shared" si="74"/>
        <v>1.314102564102564</v>
      </c>
      <c r="L325" s="49">
        <f t="shared" si="75"/>
        <v>1.5625</v>
      </c>
      <c r="M325" s="50">
        <f t="shared" si="79"/>
        <v>-0.9855769230769231</v>
      </c>
      <c r="N325" s="50">
        <f t="shared" si="80"/>
        <v>-1.314102564102564</v>
      </c>
      <c r="O325" s="50">
        <f t="shared" si="81"/>
        <v>-1.314102564102564</v>
      </c>
      <c r="P325" s="45"/>
      <c r="Q325" s="46">
        <f t="shared" si="76"/>
        <v>-1.4010403893962762</v>
      </c>
    </row>
    <row r="326" spans="1:17" ht="12.75">
      <c r="A326" s="44">
        <f t="shared" si="66"/>
        <v>220.78125</v>
      </c>
      <c r="B326" s="45">
        <f t="shared" si="77"/>
        <v>3.8533597391687304</v>
      </c>
      <c r="C326" s="45">
        <f t="shared" si="78"/>
        <v>-0.6531728429537765</v>
      </c>
      <c r="D326" s="45">
        <f t="shared" si="67"/>
        <v>-0.7572088465064848</v>
      </c>
      <c r="E326" s="45">
        <f t="shared" si="68"/>
        <v>167</v>
      </c>
      <c r="F326" s="45">
        <f t="shared" si="69"/>
        <v>193</v>
      </c>
      <c r="G326" s="47">
        <f t="shared" si="70"/>
        <v>-1</v>
      </c>
      <c r="H326" s="47">
        <f t="shared" si="71"/>
        <v>-1</v>
      </c>
      <c r="I326" s="48">
        <f t="shared" si="72"/>
        <v>3.26171875</v>
      </c>
      <c r="J326" s="48">
        <f t="shared" si="73"/>
        <v>3.76953125</v>
      </c>
      <c r="K326" s="49">
        <f t="shared" si="74"/>
        <v>1.3381410256410258</v>
      </c>
      <c r="L326" s="49">
        <f t="shared" si="75"/>
        <v>1.546474358974359</v>
      </c>
      <c r="M326" s="50">
        <f t="shared" si="79"/>
        <v>-1.0036057692307694</v>
      </c>
      <c r="N326" s="50">
        <f t="shared" si="80"/>
        <v>-1.3381410256410258</v>
      </c>
      <c r="O326" s="50">
        <f t="shared" si="81"/>
        <v>-1.3381410256410258</v>
      </c>
      <c r="P326" s="45"/>
      <c r="Q326" s="46">
        <f t="shared" si="76"/>
        <v>-1.402309237477236</v>
      </c>
    </row>
    <row r="327" spans="1:17" ht="12.75">
      <c r="A327" s="44">
        <f t="shared" si="66"/>
        <v>221.484375</v>
      </c>
      <c r="B327" s="45">
        <f t="shared" si="77"/>
        <v>3.865631585471816</v>
      </c>
      <c r="C327" s="45">
        <f t="shared" si="78"/>
        <v>-0.6624157775901718</v>
      </c>
      <c r="D327" s="45">
        <f t="shared" si="67"/>
        <v>-0.7491363945234593</v>
      </c>
      <c r="E327" s="45">
        <f t="shared" si="68"/>
        <v>169</v>
      </c>
      <c r="F327" s="45">
        <f t="shared" si="69"/>
        <v>191</v>
      </c>
      <c r="G327" s="47">
        <f t="shared" si="70"/>
        <v>-1</v>
      </c>
      <c r="H327" s="47">
        <f t="shared" si="71"/>
        <v>-1</v>
      </c>
      <c r="I327" s="48">
        <f t="shared" si="72"/>
        <v>3.30078125</v>
      </c>
      <c r="J327" s="48">
        <f t="shared" si="73"/>
        <v>3.73046875</v>
      </c>
      <c r="K327" s="49">
        <f t="shared" si="74"/>
        <v>1.3541666666666667</v>
      </c>
      <c r="L327" s="49">
        <f t="shared" si="75"/>
        <v>1.5304487179487178</v>
      </c>
      <c r="M327" s="50">
        <f t="shared" si="79"/>
        <v>-1.015625</v>
      </c>
      <c r="N327" s="50">
        <f t="shared" si="80"/>
        <v>-1.3541666666666667</v>
      </c>
      <c r="O327" s="50">
        <f t="shared" si="81"/>
        <v>-1.3541666666666667</v>
      </c>
      <c r="P327" s="45"/>
      <c r="Q327" s="46">
        <f t="shared" si="76"/>
        <v>-1.4033669029451308</v>
      </c>
    </row>
    <row r="328" spans="1:17" ht="12.75">
      <c r="A328" s="44">
        <f t="shared" si="66"/>
        <v>222.1875</v>
      </c>
      <c r="B328" s="45">
        <f t="shared" si="77"/>
        <v>3.877903431774901</v>
      </c>
      <c r="C328" s="45">
        <f t="shared" si="78"/>
        <v>-0.6715589548470184</v>
      </c>
      <c r="D328" s="45">
        <f t="shared" si="67"/>
        <v>-0.7409511253549591</v>
      </c>
      <c r="E328" s="45">
        <f t="shared" si="68"/>
        <v>171</v>
      </c>
      <c r="F328" s="45">
        <f t="shared" si="69"/>
        <v>189</v>
      </c>
      <c r="G328" s="47">
        <f t="shared" si="70"/>
        <v>-1</v>
      </c>
      <c r="H328" s="47">
        <f t="shared" si="71"/>
        <v>-1</v>
      </c>
      <c r="I328" s="48">
        <f t="shared" si="72"/>
        <v>3.33984375</v>
      </c>
      <c r="J328" s="48">
        <f t="shared" si="73"/>
        <v>3.69140625</v>
      </c>
      <c r="K328" s="49">
        <f t="shared" si="74"/>
        <v>1.3701923076923077</v>
      </c>
      <c r="L328" s="49">
        <f t="shared" si="75"/>
        <v>1.5144230769230769</v>
      </c>
      <c r="M328" s="50">
        <f t="shared" si="79"/>
        <v>-1.0276442307692308</v>
      </c>
      <c r="N328" s="50">
        <f t="shared" si="80"/>
        <v>-1.3701923076923077</v>
      </c>
      <c r="O328" s="50">
        <f t="shared" si="81"/>
        <v>-1.3701923076923077</v>
      </c>
      <c r="P328" s="45"/>
      <c r="Q328" s="46">
        <f t="shared" si="76"/>
        <v>-1.4042132265194311</v>
      </c>
    </row>
    <row r="329" spans="1:17" ht="12.75">
      <c r="A329" s="44">
        <f t="shared" si="66"/>
        <v>222.890625</v>
      </c>
      <c r="B329" s="45">
        <f t="shared" si="77"/>
        <v>3.890175278077986</v>
      </c>
      <c r="C329" s="45">
        <f t="shared" si="78"/>
        <v>-0.680600997795453</v>
      </c>
      <c r="D329" s="45">
        <f t="shared" si="67"/>
        <v>-0.7326542716724128</v>
      </c>
      <c r="E329" s="45">
        <f t="shared" si="68"/>
        <v>174</v>
      </c>
      <c r="F329" s="45">
        <f t="shared" si="69"/>
        <v>187</v>
      </c>
      <c r="G329" s="47">
        <f t="shared" si="70"/>
        <v>-1</v>
      </c>
      <c r="H329" s="47">
        <f t="shared" si="71"/>
        <v>-1</v>
      </c>
      <c r="I329" s="48">
        <f t="shared" si="72"/>
        <v>3.3984375</v>
      </c>
      <c r="J329" s="48">
        <f t="shared" si="73"/>
        <v>3.65234375</v>
      </c>
      <c r="K329" s="49">
        <f t="shared" si="74"/>
        <v>1.3942307692307692</v>
      </c>
      <c r="L329" s="49">
        <f t="shared" si="75"/>
        <v>1.498397435897436</v>
      </c>
      <c r="M329" s="50">
        <f t="shared" si="79"/>
        <v>-1.0456730769230769</v>
      </c>
      <c r="N329" s="50">
        <f t="shared" si="80"/>
        <v>-1.3942307692307692</v>
      </c>
      <c r="O329" s="50">
        <f t="shared" si="81"/>
        <v>-1.3942307692307692</v>
      </c>
      <c r="P329" s="45"/>
      <c r="Q329" s="46">
        <f t="shared" si="76"/>
        <v>-1.4048480807469201</v>
      </c>
    </row>
    <row r="330" spans="1:17" ht="12.75">
      <c r="A330" s="44">
        <f t="shared" si="66"/>
        <v>223.59375</v>
      </c>
      <c r="B330" s="45">
        <f t="shared" si="77"/>
        <v>3.902447124381071</v>
      </c>
      <c r="C330" s="45">
        <f t="shared" si="78"/>
        <v>-0.6895405447370668</v>
      </c>
      <c r="D330" s="45">
        <f t="shared" si="67"/>
        <v>-0.724247082951467</v>
      </c>
      <c r="E330" s="45">
        <f t="shared" si="68"/>
        <v>176</v>
      </c>
      <c r="F330" s="45">
        <f t="shared" si="69"/>
        <v>185</v>
      </c>
      <c r="G330" s="47">
        <f t="shared" si="70"/>
        <v>-1</v>
      </c>
      <c r="H330" s="47">
        <f t="shared" si="71"/>
        <v>-1</v>
      </c>
      <c r="I330" s="48">
        <f t="shared" si="72"/>
        <v>3.4375</v>
      </c>
      <c r="J330" s="48">
        <f t="shared" si="73"/>
        <v>3.61328125</v>
      </c>
      <c r="K330" s="49">
        <f t="shared" si="74"/>
        <v>1.4102564102564104</v>
      </c>
      <c r="L330" s="49">
        <f t="shared" si="75"/>
        <v>1.4823717948717947</v>
      </c>
      <c r="M330" s="50">
        <f t="shared" si="79"/>
        <v>-1.0576923076923077</v>
      </c>
      <c r="N330" s="50">
        <f t="shared" si="80"/>
        <v>-1.4102564102564104</v>
      </c>
      <c r="O330" s="50">
        <f t="shared" si="81"/>
        <v>-1.4102564102564104</v>
      </c>
      <c r="P330" s="45"/>
      <c r="Q330" s="46">
        <f t="shared" si="76"/>
        <v>-1.4052713700208854</v>
      </c>
    </row>
    <row r="331" spans="1:17" ht="12.75">
      <c r="A331" s="44">
        <f t="shared" si="66"/>
        <v>224.296875</v>
      </c>
      <c r="B331" s="45">
        <f t="shared" si="77"/>
        <v>3.9147189706841563</v>
      </c>
      <c r="C331" s="45">
        <f t="shared" si="78"/>
        <v>-0.6983762494089728</v>
      </c>
      <c r="D331" s="45">
        <f t="shared" si="67"/>
        <v>-0.7157308252838187</v>
      </c>
      <c r="E331" s="45">
        <f t="shared" si="68"/>
        <v>178</v>
      </c>
      <c r="F331" s="45">
        <f t="shared" si="69"/>
        <v>183</v>
      </c>
      <c r="G331" s="47">
        <f t="shared" si="70"/>
        <v>-1</v>
      </c>
      <c r="H331" s="47">
        <f t="shared" si="71"/>
        <v>-1</v>
      </c>
      <c r="I331" s="48">
        <f t="shared" si="72"/>
        <v>3.4765625</v>
      </c>
      <c r="J331" s="48">
        <f t="shared" si="73"/>
        <v>3.57421875</v>
      </c>
      <c r="K331" s="49">
        <f t="shared" si="74"/>
        <v>1.4262820512820513</v>
      </c>
      <c r="L331" s="49">
        <f t="shared" si="75"/>
        <v>1.4663461538461537</v>
      </c>
      <c r="M331" s="50">
        <f t="shared" si="79"/>
        <v>-1.0697115384615385</v>
      </c>
      <c r="N331" s="50">
        <f t="shared" si="80"/>
        <v>-1.4262820512820513</v>
      </c>
      <c r="O331" s="50">
        <f t="shared" si="81"/>
        <v>-1.4262820512820513</v>
      </c>
      <c r="P331" s="45"/>
      <c r="Q331" s="46">
        <f t="shared" si="76"/>
        <v>-1.4054830305955206</v>
      </c>
    </row>
    <row r="332" spans="1:17" ht="12.75">
      <c r="A332" s="44">
        <f t="shared" si="66"/>
        <v>225</v>
      </c>
      <c r="B332" s="45">
        <f t="shared" si="77"/>
        <v>3.9269908169872414</v>
      </c>
      <c r="C332" s="45">
        <f t="shared" si="78"/>
        <v>-0.7071067811865475</v>
      </c>
      <c r="D332" s="45">
        <f t="shared" si="67"/>
        <v>-0.7071067811865477</v>
      </c>
      <c r="E332" s="45">
        <f t="shared" si="68"/>
        <v>181</v>
      </c>
      <c r="F332" s="45">
        <f t="shared" si="69"/>
        <v>181</v>
      </c>
      <c r="G332" s="47">
        <f t="shared" si="70"/>
        <v>-1</v>
      </c>
      <c r="H332" s="47">
        <f t="shared" si="71"/>
        <v>-1</v>
      </c>
      <c r="I332" s="48">
        <f t="shared" si="72"/>
        <v>3.53515625</v>
      </c>
      <c r="J332" s="48">
        <f t="shared" si="73"/>
        <v>3.53515625</v>
      </c>
      <c r="K332" s="49">
        <f t="shared" si="74"/>
        <v>1.4503205128205128</v>
      </c>
      <c r="L332" s="49">
        <f t="shared" si="75"/>
        <v>1.4503205128205128</v>
      </c>
      <c r="M332" s="50">
        <f t="shared" si="79"/>
        <v>-1.0877403846153846</v>
      </c>
      <c r="N332" s="50">
        <f t="shared" si="80"/>
        <v>-1.4503205128205128</v>
      </c>
      <c r="O332" s="50">
        <f t="shared" si="81"/>
        <v>-1.4503205128205128</v>
      </c>
      <c r="P332" s="45"/>
      <c r="Q332" s="46">
        <f t="shared" si="76"/>
        <v>-1.4054830305955206</v>
      </c>
    </row>
    <row r="333" spans="1:17" ht="12.75">
      <c r="A333" s="44">
        <f aca="true" t="shared" si="82" ref="A333:A396">A332+B$9</f>
        <v>225.703125</v>
      </c>
      <c r="B333" s="45">
        <f t="shared" si="77"/>
        <v>3.9392626632903265</v>
      </c>
      <c r="C333" s="45">
        <f t="shared" si="78"/>
        <v>-0.7157308252838185</v>
      </c>
      <c r="D333" s="45">
        <f aca="true" t="shared" si="83" ref="D333:D396">COS(B333)</f>
        <v>-0.698376249408973</v>
      </c>
      <c r="E333" s="45">
        <f aca="true" t="shared" si="84" ref="E333:E396">INT(ABS(C333*256))</f>
        <v>183</v>
      </c>
      <c r="F333" s="45">
        <f aca="true" t="shared" si="85" ref="F333:F396">INT(ABS(D333*256))</f>
        <v>178</v>
      </c>
      <c r="G333" s="47">
        <f aca="true" t="shared" si="86" ref="G333:G396">IF(C333&gt;=0,1,-1)</f>
        <v>-1</v>
      </c>
      <c r="H333" s="47">
        <f aca="true" t="shared" si="87" ref="H333:H396">IF(D333&gt;=0,1,-1)</f>
        <v>-1</v>
      </c>
      <c r="I333" s="48">
        <f aca="true" t="shared" si="88" ref="I333:I396">E333/256*5</f>
        <v>3.57421875</v>
      </c>
      <c r="J333" s="48">
        <f aca="true" t="shared" si="89" ref="J333:J396">F333/256*5</f>
        <v>3.4765625</v>
      </c>
      <c r="K333" s="49">
        <f aca="true" t="shared" si="90" ref="K333:K396">I333/$H$2*4000</f>
        <v>1.4663461538461537</v>
      </c>
      <c r="L333" s="49">
        <f aca="true" t="shared" si="91" ref="L333:L396">J333/$H$2*4000</f>
        <v>1.4262820512820513</v>
      </c>
      <c r="M333" s="50">
        <f t="shared" si="79"/>
        <v>-1.0997596153846154</v>
      </c>
      <c r="N333" s="50">
        <f t="shared" si="80"/>
        <v>-1.4663461538461537</v>
      </c>
      <c r="O333" s="50">
        <f t="shared" si="81"/>
        <v>-1.4663461538461537</v>
      </c>
      <c r="P333" s="45"/>
      <c r="Q333" s="46">
        <f aca="true" t="shared" si="92" ref="Q333:Q396">C333+D334</f>
        <v>-1.4052713700208854</v>
      </c>
    </row>
    <row r="334" spans="1:17" ht="12.75">
      <c r="A334" s="44">
        <f t="shared" si="82"/>
        <v>226.40625</v>
      </c>
      <c r="B334" s="45">
        <f aca="true" t="shared" si="93" ref="B334:B397">A334/180*PI()</f>
        <v>3.9515345095934116</v>
      </c>
      <c r="C334" s="45">
        <f aca="true" t="shared" si="94" ref="C334:C397">SIN(B334)</f>
        <v>-0.7242470829514668</v>
      </c>
      <c r="D334" s="45">
        <f t="shared" si="83"/>
        <v>-0.689540544737067</v>
      </c>
      <c r="E334" s="45">
        <f t="shared" si="84"/>
        <v>185</v>
      </c>
      <c r="F334" s="45">
        <f t="shared" si="85"/>
        <v>176</v>
      </c>
      <c r="G334" s="47">
        <f t="shared" si="86"/>
        <v>-1</v>
      </c>
      <c r="H334" s="47">
        <f t="shared" si="87"/>
        <v>-1</v>
      </c>
      <c r="I334" s="48">
        <f t="shared" si="88"/>
        <v>3.61328125</v>
      </c>
      <c r="J334" s="48">
        <f t="shared" si="89"/>
        <v>3.4375</v>
      </c>
      <c r="K334" s="49">
        <f t="shared" si="90"/>
        <v>1.4823717948717947</v>
      </c>
      <c r="L334" s="49">
        <f t="shared" si="91"/>
        <v>1.4102564102564104</v>
      </c>
      <c r="M334" s="50">
        <f aca="true" t="shared" si="95" ref="M334:M397">IF((J$8-ABS(M333))*(M$7)+ABS(M333)&gt;ABS(K334)*0.75,G334*K334*0.75,(G334*((J$8-ABS(L330))*(M$7)*0.75)+ABS(M333)))</f>
        <v>-1.111778846153846</v>
      </c>
      <c r="N334" s="50">
        <f aca="true" t="shared" si="96" ref="N334:N397">IF((J$8-ABS(N333))*(N$7)+ABS(N333)&gt;ABS(K334),G334*K334,G334*((J$8-ABS(N333))*(N$7)+ABS(N333)))</f>
        <v>-1.4823717948717947</v>
      </c>
      <c r="O334" s="50">
        <f aca="true" t="shared" si="97" ref="O334:O397">IF((J$8-ABS(O333))*(O$7)+ABS(O333)&gt;ABS(K334),G334*K334,G334*((J$8-ABS(O333))*(O$7)+ABS(O333)))</f>
        <v>-1.4823717948717947</v>
      </c>
      <c r="P334" s="45"/>
      <c r="Q334" s="46">
        <f t="shared" si="92"/>
        <v>-1.4048480807469201</v>
      </c>
    </row>
    <row r="335" spans="1:17" ht="12.75">
      <c r="A335" s="44">
        <f t="shared" si="82"/>
        <v>227.109375</v>
      </c>
      <c r="B335" s="45">
        <f t="shared" si="93"/>
        <v>3.9638063558964967</v>
      </c>
      <c r="C335" s="45">
        <f t="shared" si="94"/>
        <v>-0.7326542716724126</v>
      </c>
      <c r="D335" s="45">
        <f t="shared" si="83"/>
        <v>-0.6806009977954532</v>
      </c>
      <c r="E335" s="45">
        <f t="shared" si="84"/>
        <v>187</v>
      </c>
      <c r="F335" s="45">
        <f t="shared" si="85"/>
        <v>174</v>
      </c>
      <c r="G335" s="47">
        <f t="shared" si="86"/>
        <v>-1</v>
      </c>
      <c r="H335" s="47">
        <f t="shared" si="87"/>
        <v>-1</v>
      </c>
      <c r="I335" s="48">
        <f t="shared" si="88"/>
        <v>3.65234375</v>
      </c>
      <c r="J335" s="48">
        <f t="shared" si="89"/>
        <v>3.3984375</v>
      </c>
      <c r="K335" s="49">
        <f t="shared" si="90"/>
        <v>1.498397435897436</v>
      </c>
      <c r="L335" s="49">
        <f t="shared" si="91"/>
        <v>1.3942307692307692</v>
      </c>
      <c r="M335" s="50">
        <f t="shared" si="95"/>
        <v>-1.1237980769230769</v>
      </c>
      <c r="N335" s="50">
        <f t="shared" si="96"/>
        <v>-1.498397435897436</v>
      </c>
      <c r="O335" s="50">
        <f t="shared" si="97"/>
        <v>-1.498397435897436</v>
      </c>
      <c r="P335" s="45"/>
      <c r="Q335" s="46">
        <f t="shared" si="92"/>
        <v>-1.4042132265194311</v>
      </c>
    </row>
    <row r="336" spans="1:17" ht="12.75">
      <c r="A336" s="44">
        <f t="shared" si="82"/>
        <v>227.8125</v>
      </c>
      <c r="B336" s="45">
        <f t="shared" si="93"/>
        <v>3.9760782021995817</v>
      </c>
      <c r="C336" s="45">
        <f t="shared" si="94"/>
        <v>-0.7409511253549589</v>
      </c>
      <c r="D336" s="45">
        <f t="shared" si="83"/>
        <v>-0.6715589548470187</v>
      </c>
      <c r="E336" s="45">
        <f t="shared" si="84"/>
        <v>189</v>
      </c>
      <c r="F336" s="45">
        <f t="shared" si="85"/>
        <v>171</v>
      </c>
      <c r="G336" s="47">
        <f t="shared" si="86"/>
        <v>-1</v>
      </c>
      <c r="H336" s="47">
        <f t="shared" si="87"/>
        <v>-1</v>
      </c>
      <c r="I336" s="48">
        <f t="shared" si="88"/>
        <v>3.69140625</v>
      </c>
      <c r="J336" s="48">
        <f t="shared" si="89"/>
        <v>3.33984375</v>
      </c>
      <c r="K336" s="49">
        <f t="shared" si="90"/>
        <v>1.5144230769230769</v>
      </c>
      <c r="L336" s="49">
        <f t="shared" si="91"/>
        <v>1.3701923076923077</v>
      </c>
      <c r="M336" s="50">
        <f t="shared" si="95"/>
        <v>-1.1358173076923077</v>
      </c>
      <c r="N336" s="50">
        <f t="shared" si="96"/>
        <v>-1.5144230769230769</v>
      </c>
      <c r="O336" s="50">
        <f t="shared" si="97"/>
        <v>-1.5144230769230769</v>
      </c>
      <c r="P336" s="45"/>
      <c r="Q336" s="46">
        <f t="shared" si="92"/>
        <v>-1.4033669029451308</v>
      </c>
    </row>
    <row r="337" spans="1:17" ht="12.75">
      <c r="A337" s="44">
        <f t="shared" si="82"/>
        <v>228.515625</v>
      </c>
      <c r="B337" s="45">
        <f t="shared" si="93"/>
        <v>3.988350048502667</v>
      </c>
      <c r="C337" s="45">
        <f t="shared" si="94"/>
        <v>-0.749136394523459</v>
      </c>
      <c r="D337" s="45">
        <f t="shared" si="83"/>
        <v>-0.662415777590172</v>
      </c>
      <c r="E337" s="45">
        <f t="shared" si="84"/>
        <v>191</v>
      </c>
      <c r="F337" s="45">
        <f t="shared" si="85"/>
        <v>169</v>
      </c>
      <c r="G337" s="47">
        <f t="shared" si="86"/>
        <v>-1</v>
      </c>
      <c r="H337" s="47">
        <f t="shared" si="87"/>
        <v>-1</v>
      </c>
      <c r="I337" s="48">
        <f t="shared" si="88"/>
        <v>3.73046875</v>
      </c>
      <c r="J337" s="48">
        <f t="shared" si="89"/>
        <v>3.30078125</v>
      </c>
      <c r="K337" s="49">
        <f t="shared" si="90"/>
        <v>1.5304487179487178</v>
      </c>
      <c r="L337" s="49">
        <f t="shared" si="91"/>
        <v>1.3541666666666667</v>
      </c>
      <c r="M337" s="50">
        <f t="shared" si="95"/>
        <v>-1.1478365384615383</v>
      </c>
      <c r="N337" s="50">
        <f t="shared" si="96"/>
        <v>-1.5304487179487178</v>
      </c>
      <c r="O337" s="50">
        <f t="shared" si="97"/>
        <v>-1.5304487179487178</v>
      </c>
      <c r="P337" s="45"/>
      <c r="Q337" s="46">
        <f t="shared" si="92"/>
        <v>-1.4023092374772361</v>
      </c>
    </row>
    <row r="338" spans="1:17" ht="12.75">
      <c r="A338" s="44">
        <f t="shared" si="82"/>
        <v>229.21875</v>
      </c>
      <c r="B338" s="45">
        <f t="shared" si="93"/>
        <v>4.000621894805752</v>
      </c>
      <c r="C338" s="45">
        <f t="shared" si="94"/>
        <v>-0.7572088465064842</v>
      </c>
      <c r="D338" s="45">
        <f t="shared" si="83"/>
        <v>-0.6531728429537771</v>
      </c>
      <c r="E338" s="45">
        <f t="shared" si="84"/>
        <v>193</v>
      </c>
      <c r="F338" s="45">
        <f t="shared" si="85"/>
        <v>167</v>
      </c>
      <c r="G338" s="47">
        <f t="shared" si="86"/>
        <v>-1</v>
      </c>
      <c r="H338" s="47">
        <f t="shared" si="87"/>
        <v>-1</v>
      </c>
      <c r="I338" s="48">
        <f t="shared" si="88"/>
        <v>3.76953125</v>
      </c>
      <c r="J338" s="48">
        <f t="shared" si="89"/>
        <v>3.26171875</v>
      </c>
      <c r="K338" s="49">
        <f t="shared" si="90"/>
        <v>1.546474358974359</v>
      </c>
      <c r="L338" s="49">
        <f t="shared" si="91"/>
        <v>1.3381410256410258</v>
      </c>
      <c r="M338" s="50">
        <f t="shared" si="95"/>
        <v>-1.1598557692307692</v>
      </c>
      <c r="N338" s="50">
        <f t="shared" si="96"/>
        <v>-1.546474358974359</v>
      </c>
      <c r="O338" s="50">
        <f t="shared" si="97"/>
        <v>-1.546474358974359</v>
      </c>
      <c r="P338" s="45"/>
      <c r="Q338" s="46">
        <f t="shared" si="92"/>
        <v>-1.4010403893962757</v>
      </c>
    </row>
    <row r="339" spans="1:17" ht="12.75">
      <c r="A339" s="44">
        <f t="shared" si="82"/>
        <v>229.921875</v>
      </c>
      <c r="B339" s="45">
        <f t="shared" si="93"/>
        <v>4.0128937411088375</v>
      </c>
      <c r="C339" s="45">
        <f t="shared" si="94"/>
        <v>-0.765167265622459</v>
      </c>
      <c r="D339" s="45">
        <f t="shared" si="83"/>
        <v>-0.6438315428897915</v>
      </c>
      <c r="E339" s="45">
        <f t="shared" si="84"/>
        <v>195</v>
      </c>
      <c r="F339" s="45">
        <f t="shared" si="85"/>
        <v>164</v>
      </c>
      <c r="G339" s="47">
        <f t="shared" si="86"/>
        <v>-1</v>
      </c>
      <c r="H339" s="47">
        <f t="shared" si="87"/>
        <v>-1</v>
      </c>
      <c r="I339" s="48">
        <f t="shared" si="88"/>
        <v>3.80859375</v>
      </c>
      <c r="J339" s="48">
        <f t="shared" si="89"/>
        <v>3.203125</v>
      </c>
      <c r="K339" s="49">
        <f t="shared" si="90"/>
        <v>1.5625</v>
      </c>
      <c r="L339" s="49">
        <f t="shared" si="91"/>
        <v>1.314102564102564</v>
      </c>
      <c r="M339" s="50">
        <f t="shared" si="95"/>
        <v>-1.171875</v>
      </c>
      <c r="N339" s="50">
        <f t="shared" si="96"/>
        <v>-1.5625</v>
      </c>
      <c r="O339" s="50">
        <f t="shared" si="97"/>
        <v>-1.5625</v>
      </c>
      <c r="P339" s="45"/>
      <c r="Q339" s="46">
        <f t="shared" si="92"/>
        <v>-1.3995605497861048</v>
      </c>
    </row>
    <row r="340" spans="1:17" ht="12.75">
      <c r="A340" s="44">
        <f t="shared" si="82"/>
        <v>230.625</v>
      </c>
      <c r="B340" s="45">
        <f t="shared" si="93"/>
        <v>4.025165587411922</v>
      </c>
      <c r="C340" s="45">
        <f t="shared" si="94"/>
        <v>-0.7730104533627367</v>
      </c>
      <c r="D340" s="45">
        <f t="shared" si="83"/>
        <v>-0.6343932841636459</v>
      </c>
      <c r="E340" s="45">
        <f t="shared" si="84"/>
        <v>197</v>
      </c>
      <c r="F340" s="45">
        <f t="shared" si="85"/>
        <v>162</v>
      </c>
      <c r="G340" s="47">
        <f t="shared" si="86"/>
        <v>-1</v>
      </c>
      <c r="H340" s="47">
        <f t="shared" si="87"/>
        <v>-1</v>
      </c>
      <c r="I340" s="48">
        <f t="shared" si="88"/>
        <v>3.84765625</v>
      </c>
      <c r="J340" s="48">
        <f t="shared" si="89"/>
        <v>3.1640625</v>
      </c>
      <c r="K340" s="49">
        <f t="shared" si="90"/>
        <v>1.5785256410256412</v>
      </c>
      <c r="L340" s="49">
        <f t="shared" si="91"/>
        <v>1.2980769230769231</v>
      </c>
      <c r="M340" s="50">
        <f t="shared" si="95"/>
        <v>-1.1838942307692308</v>
      </c>
      <c r="N340" s="50">
        <f t="shared" si="96"/>
        <v>-1.5785256410256412</v>
      </c>
      <c r="O340" s="50">
        <f t="shared" si="97"/>
        <v>-1.5785256410256412</v>
      </c>
      <c r="P340" s="45"/>
      <c r="Q340" s="46">
        <f t="shared" si="92"/>
        <v>-1.3978699415051232</v>
      </c>
    </row>
    <row r="341" spans="1:17" ht="12.75">
      <c r="A341" s="44">
        <f t="shared" si="82"/>
        <v>231.328125</v>
      </c>
      <c r="B341" s="45">
        <f t="shared" si="93"/>
        <v>4.037437433715008</v>
      </c>
      <c r="C341" s="45">
        <f t="shared" si="94"/>
        <v>-0.7807372285720944</v>
      </c>
      <c r="D341" s="45">
        <f t="shared" si="83"/>
        <v>-0.6248594881423865</v>
      </c>
      <c r="E341" s="45">
        <f t="shared" si="84"/>
        <v>199</v>
      </c>
      <c r="F341" s="45">
        <f t="shared" si="85"/>
        <v>159</v>
      </c>
      <c r="G341" s="47">
        <f t="shared" si="86"/>
        <v>-1</v>
      </c>
      <c r="H341" s="47">
        <f t="shared" si="87"/>
        <v>-1</v>
      </c>
      <c r="I341" s="48">
        <f t="shared" si="88"/>
        <v>3.88671875</v>
      </c>
      <c r="J341" s="48">
        <f t="shared" si="89"/>
        <v>3.10546875</v>
      </c>
      <c r="K341" s="49">
        <f t="shared" si="90"/>
        <v>1.5945512820512822</v>
      </c>
      <c r="L341" s="49">
        <f t="shared" si="91"/>
        <v>1.2740384615384615</v>
      </c>
      <c r="M341" s="50">
        <f t="shared" si="95"/>
        <v>-1.1959134615384617</v>
      </c>
      <c r="N341" s="50">
        <f t="shared" si="96"/>
        <v>-1.5945512820512822</v>
      </c>
      <c r="O341" s="50">
        <f t="shared" si="97"/>
        <v>-1.5945512820512822</v>
      </c>
      <c r="P341" s="45"/>
      <c r="Q341" s="46">
        <f t="shared" si="92"/>
        <v>-1.3959688191527215</v>
      </c>
    </row>
    <row r="342" spans="1:17" ht="12.75">
      <c r="A342" s="44">
        <f t="shared" si="82"/>
        <v>232.03125</v>
      </c>
      <c r="B342" s="45">
        <f t="shared" si="93"/>
        <v>4.049709280018092</v>
      </c>
      <c r="C342" s="45">
        <f t="shared" si="94"/>
        <v>-0.7883464276266059</v>
      </c>
      <c r="D342" s="45">
        <f t="shared" si="83"/>
        <v>-0.6152315905806273</v>
      </c>
      <c r="E342" s="45">
        <f t="shared" si="84"/>
        <v>201</v>
      </c>
      <c r="F342" s="45">
        <f t="shared" si="85"/>
        <v>157</v>
      </c>
      <c r="G342" s="47">
        <f t="shared" si="86"/>
        <v>-1</v>
      </c>
      <c r="H342" s="47">
        <f t="shared" si="87"/>
        <v>-1</v>
      </c>
      <c r="I342" s="48">
        <f t="shared" si="88"/>
        <v>3.92578125</v>
      </c>
      <c r="J342" s="48">
        <f t="shared" si="89"/>
        <v>3.06640625</v>
      </c>
      <c r="K342" s="49">
        <f t="shared" si="90"/>
        <v>1.6105769230769231</v>
      </c>
      <c r="L342" s="49">
        <f t="shared" si="91"/>
        <v>1.2580128205128205</v>
      </c>
      <c r="M342" s="50">
        <f t="shared" si="95"/>
        <v>-1.2079326923076923</v>
      </c>
      <c r="N342" s="50">
        <f t="shared" si="96"/>
        <v>-1.6105769230769231</v>
      </c>
      <c r="O342" s="50">
        <f t="shared" si="97"/>
        <v>-1.6105769230769231</v>
      </c>
      <c r="P342" s="45"/>
      <c r="Q342" s="46">
        <f t="shared" si="92"/>
        <v>-1.3938574690309316</v>
      </c>
    </row>
    <row r="343" spans="1:17" ht="12.75">
      <c r="A343" s="44">
        <f t="shared" si="82"/>
        <v>232.734375</v>
      </c>
      <c r="B343" s="45">
        <f t="shared" si="93"/>
        <v>4.061981126321178</v>
      </c>
      <c r="C343" s="45">
        <f t="shared" si="94"/>
        <v>-0.7958369046088835</v>
      </c>
      <c r="D343" s="45">
        <f t="shared" si="83"/>
        <v>-0.6055110414043257</v>
      </c>
      <c r="E343" s="45">
        <f t="shared" si="84"/>
        <v>203</v>
      </c>
      <c r="F343" s="45">
        <f t="shared" si="85"/>
        <v>155</v>
      </c>
      <c r="G343" s="47">
        <f t="shared" si="86"/>
        <v>-1</v>
      </c>
      <c r="H343" s="47">
        <f t="shared" si="87"/>
        <v>-1</v>
      </c>
      <c r="I343" s="48">
        <f t="shared" si="88"/>
        <v>3.96484375</v>
      </c>
      <c r="J343" s="48">
        <f t="shared" si="89"/>
        <v>3.02734375</v>
      </c>
      <c r="K343" s="49">
        <f t="shared" si="90"/>
        <v>1.626602564102564</v>
      </c>
      <c r="L343" s="49">
        <f t="shared" si="91"/>
        <v>1.2419871794871795</v>
      </c>
      <c r="M343" s="50">
        <f t="shared" si="95"/>
        <v>-1.2199519230769231</v>
      </c>
      <c r="N343" s="50">
        <f t="shared" si="96"/>
        <v>-1.626602564102564</v>
      </c>
      <c r="O343" s="50">
        <f t="shared" si="97"/>
        <v>-1.626602564102564</v>
      </c>
      <c r="P343" s="45"/>
      <c r="Q343" s="46">
        <f t="shared" si="92"/>
        <v>-1.3915362091013166</v>
      </c>
    </row>
    <row r="344" spans="1:17" ht="12.75">
      <c r="A344" s="44">
        <f t="shared" si="82"/>
        <v>233.4375</v>
      </c>
      <c r="B344" s="45">
        <f t="shared" si="93"/>
        <v>4.074252972624263</v>
      </c>
      <c r="C344" s="45">
        <f t="shared" si="94"/>
        <v>-0.803207531480645</v>
      </c>
      <c r="D344" s="45">
        <f t="shared" si="83"/>
        <v>-0.5956993044924331</v>
      </c>
      <c r="E344" s="45">
        <f t="shared" si="84"/>
        <v>205</v>
      </c>
      <c r="F344" s="45">
        <f t="shared" si="85"/>
        <v>152</v>
      </c>
      <c r="G344" s="47">
        <f t="shared" si="86"/>
        <v>-1</v>
      </c>
      <c r="H344" s="47">
        <f t="shared" si="87"/>
        <v>-1</v>
      </c>
      <c r="I344" s="48">
        <f t="shared" si="88"/>
        <v>4.00390625</v>
      </c>
      <c r="J344" s="48">
        <f t="shared" si="89"/>
        <v>2.96875</v>
      </c>
      <c r="K344" s="49">
        <f t="shared" si="90"/>
        <v>1.642628205128205</v>
      </c>
      <c r="L344" s="49">
        <f t="shared" si="91"/>
        <v>1.217948717948718</v>
      </c>
      <c r="M344" s="50">
        <f t="shared" si="95"/>
        <v>-1.2319711538461537</v>
      </c>
      <c r="N344" s="50">
        <f t="shared" si="96"/>
        <v>-1.642628205128205</v>
      </c>
      <c r="O344" s="50">
        <f t="shared" si="97"/>
        <v>-1.642628205128205</v>
      </c>
      <c r="P344" s="45"/>
      <c r="Q344" s="46">
        <f t="shared" si="92"/>
        <v>-1.3890053889370841</v>
      </c>
    </row>
    <row r="345" spans="1:17" ht="12.75">
      <c r="A345" s="44">
        <f t="shared" si="82"/>
        <v>234.140625</v>
      </c>
      <c r="B345" s="45">
        <f t="shared" si="93"/>
        <v>4.086524818927348</v>
      </c>
      <c r="C345" s="45">
        <f t="shared" si="94"/>
        <v>-0.8104571982525947</v>
      </c>
      <c r="D345" s="45">
        <f t="shared" si="83"/>
        <v>-0.5857978574564391</v>
      </c>
      <c r="E345" s="45">
        <f t="shared" si="84"/>
        <v>207</v>
      </c>
      <c r="F345" s="45">
        <f t="shared" si="85"/>
        <v>149</v>
      </c>
      <c r="G345" s="47">
        <f t="shared" si="86"/>
        <v>-1</v>
      </c>
      <c r="H345" s="47">
        <f t="shared" si="87"/>
        <v>-1</v>
      </c>
      <c r="I345" s="48">
        <f t="shared" si="88"/>
        <v>4.04296875</v>
      </c>
      <c r="J345" s="48">
        <f t="shared" si="89"/>
        <v>2.91015625</v>
      </c>
      <c r="K345" s="49">
        <f t="shared" si="90"/>
        <v>1.6586538461538463</v>
      </c>
      <c r="L345" s="49">
        <f t="shared" si="91"/>
        <v>1.1939102564102564</v>
      </c>
      <c r="M345" s="50">
        <f t="shared" si="95"/>
        <v>-1.2439903846153846</v>
      </c>
      <c r="N345" s="50">
        <f t="shared" si="96"/>
        <v>-1.6586538461538463</v>
      </c>
      <c r="O345" s="50">
        <f t="shared" si="97"/>
        <v>-1.6586538461538463</v>
      </c>
      <c r="P345" s="45"/>
      <c r="Q345" s="46">
        <f t="shared" si="92"/>
        <v>-1.3862653896704398</v>
      </c>
    </row>
    <row r="346" spans="1:17" ht="12.75">
      <c r="A346" s="44">
        <f t="shared" si="82"/>
        <v>234.84375</v>
      </c>
      <c r="B346" s="45">
        <f t="shared" si="93"/>
        <v>4.0987966652304335</v>
      </c>
      <c r="C346" s="45">
        <f t="shared" si="94"/>
        <v>-0.8175848131515838</v>
      </c>
      <c r="D346" s="45">
        <f t="shared" si="83"/>
        <v>-0.5758081914178452</v>
      </c>
      <c r="E346" s="45">
        <f t="shared" si="84"/>
        <v>209</v>
      </c>
      <c r="F346" s="45">
        <f t="shared" si="85"/>
        <v>147</v>
      </c>
      <c r="G346" s="47">
        <f t="shared" si="86"/>
        <v>-1</v>
      </c>
      <c r="H346" s="47">
        <f t="shared" si="87"/>
        <v>-1</v>
      </c>
      <c r="I346" s="48">
        <f t="shared" si="88"/>
        <v>4.08203125</v>
      </c>
      <c r="J346" s="48">
        <f t="shared" si="89"/>
        <v>2.87109375</v>
      </c>
      <c r="K346" s="49">
        <f t="shared" si="90"/>
        <v>1.6746794871794872</v>
      </c>
      <c r="L346" s="49">
        <f t="shared" si="91"/>
        <v>1.1778846153846154</v>
      </c>
      <c r="M346" s="50">
        <f t="shared" si="95"/>
        <v>-1.2560096153846154</v>
      </c>
      <c r="N346" s="50">
        <f t="shared" si="96"/>
        <v>-1.6746794871794872</v>
      </c>
      <c r="O346" s="50">
        <f t="shared" si="97"/>
        <v>-1.6746794871794872</v>
      </c>
      <c r="P346" s="45"/>
      <c r="Q346" s="46">
        <f t="shared" si="92"/>
        <v>-1.3833166239351973</v>
      </c>
    </row>
    <row r="347" spans="1:17" ht="12.75">
      <c r="A347" s="44">
        <f t="shared" si="82"/>
        <v>235.546875</v>
      </c>
      <c r="B347" s="45">
        <f t="shared" si="93"/>
        <v>4.111068511533518</v>
      </c>
      <c r="C347" s="45">
        <f t="shared" si="94"/>
        <v>-0.8245893027850251</v>
      </c>
      <c r="D347" s="45">
        <f t="shared" si="83"/>
        <v>-0.5657318107836135</v>
      </c>
      <c r="E347" s="45">
        <f t="shared" si="84"/>
        <v>211</v>
      </c>
      <c r="F347" s="45">
        <f t="shared" si="85"/>
        <v>144</v>
      </c>
      <c r="G347" s="47">
        <f t="shared" si="86"/>
        <v>-1</v>
      </c>
      <c r="H347" s="47">
        <f t="shared" si="87"/>
        <v>-1</v>
      </c>
      <c r="I347" s="48">
        <f t="shared" si="88"/>
        <v>4.12109375</v>
      </c>
      <c r="J347" s="48">
        <f t="shared" si="89"/>
        <v>2.8125</v>
      </c>
      <c r="K347" s="49">
        <f t="shared" si="90"/>
        <v>1.6907051282051282</v>
      </c>
      <c r="L347" s="49">
        <f t="shared" si="91"/>
        <v>1.153846153846154</v>
      </c>
      <c r="M347" s="50">
        <f t="shared" si="95"/>
        <v>-1.2680288461538463</v>
      </c>
      <c r="N347" s="50">
        <f t="shared" si="96"/>
        <v>-1.6907051282051282</v>
      </c>
      <c r="O347" s="50">
        <f t="shared" si="97"/>
        <v>-1.6907051282051282</v>
      </c>
      <c r="P347" s="45"/>
      <c r="Q347" s="46">
        <f t="shared" si="92"/>
        <v>-1.3801595358046272</v>
      </c>
    </row>
    <row r="348" spans="1:17" ht="12.75">
      <c r="A348" s="44">
        <f t="shared" si="82"/>
        <v>236.25</v>
      </c>
      <c r="B348" s="45">
        <f t="shared" si="93"/>
        <v>4.123340357836604</v>
      </c>
      <c r="C348" s="45">
        <f t="shared" si="94"/>
        <v>-0.8314696123025452</v>
      </c>
      <c r="D348" s="45">
        <f t="shared" si="83"/>
        <v>-0.5555702330196022</v>
      </c>
      <c r="E348" s="45">
        <f t="shared" si="84"/>
        <v>212</v>
      </c>
      <c r="F348" s="45">
        <f t="shared" si="85"/>
        <v>142</v>
      </c>
      <c r="G348" s="47">
        <f t="shared" si="86"/>
        <v>-1</v>
      </c>
      <c r="H348" s="47">
        <f t="shared" si="87"/>
        <v>-1</v>
      </c>
      <c r="I348" s="48">
        <f t="shared" si="88"/>
        <v>4.140625</v>
      </c>
      <c r="J348" s="48">
        <f t="shared" si="89"/>
        <v>2.7734375</v>
      </c>
      <c r="K348" s="49">
        <f t="shared" si="90"/>
        <v>1.698717948717949</v>
      </c>
      <c r="L348" s="49">
        <f t="shared" si="91"/>
        <v>1.1378205128205128</v>
      </c>
      <c r="M348" s="50">
        <f t="shared" si="95"/>
        <v>-1.2740384615384617</v>
      </c>
      <c r="N348" s="50">
        <f t="shared" si="96"/>
        <v>-1.698717948717949</v>
      </c>
      <c r="O348" s="50">
        <f t="shared" si="97"/>
        <v>-1.698717948717949</v>
      </c>
      <c r="P348" s="45"/>
      <c r="Q348" s="46">
        <f t="shared" si="92"/>
        <v>-1.3767946007245921</v>
      </c>
    </row>
    <row r="349" spans="1:17" ht="12.75">
      <c r="A349" s="44">
        <f t="shared" si="82"/>
        <v>236.953125</v>
      </c>
      <c r="B349" s="45">
        <f t="shared" si="93"/>
        <v>4.135612204139688</v>
      </c>
      <c r="C349" s="45">
        <f t="shared" si="94"/>
        <v>-0.8382247055548379</v>
      </c>
      <c r="D349" s="45">
        <f t="shared" si="83"/>
        <v>-0.5453249884220468</v>
      </c>
      <c r="E349" s="45">
        <f t="shared" si="84"/>
        <v>214</v>
      </c>
      <c r="F349" s="45">
        <f t="shared" si="85"/>
        <v>139</v>
      </c>
      <c r="G349" s="47">
        <f t="shared" si="86"/>
        <v>-1</v>
      </c>
      <c r="H349" s="47">
        <f t="shared" si="87"/>
        <v>-1</v>
      </c>
      <c r="I349" s="48">
        <f t="shared" si="88"/>
        <v>4.1796875</v>
      </c>
      <c r="J349" s="48">
        <f t="shared" si="89"/>
        <v>2.71484375</v>
      </c>
      <c r="K349" s="49">
        <f t="shared" si="90"/>
        <v>1.7147435897435899</v>
      </c>
      <c r="L349" s="49">
        <f t="shared" si="91"/>
        <v>1.1137820512820513</v>
      </c>
      <c r="M349" s="50">
        <f t="shared" si="95"/>
        <v>-1.2860576923076925</v>
      </c>
      <c r="N349" s="50">
        <f t="shared" si="96"/>
        <v>-1.7147435897435899</v>
      </c>
      <c r="O349" s="50">
        <f t="shared" si="97"/>
        <v>-1.7147435897435899</v>
      </c>
      <c r="P349" s="45"/>
      <c r="Q349" s="46">
        <f t="shared" si="92"/>
        <v>-1.3732223254419351</v>
      </c>
    </row>
    <row r="350" spans="1:17" ht="12.75">
      <c r="A350" s="44">
        <f t="shared" si="82"/>
        <v>237.65625</v>
      </c>
      <c r="B350" s="45">
        <f t="shared" si="93"/>
        <v>4.147884050442774</v>
      </c>
      <c r="C350" s="45">
        <f t="shared" si="94"/>
        <v>-0.844853565249707</v>
      </c>
      <c r="D350" s="45">
        <f t="shared" si="83"/>
        <v>-0.5349976198870973</v>
      </c>
      <c r="E350" s="45">
        <f t="shared" si="84"/>
        <v>216</v>
      </c>
      <c r="F350" s="45">
        <f t="shared" si="85"/>
        <v>136</v>
      </c>
      <c r="G350" s="47">
        <f t="shared" si="86"/>
        <v>-1</v>
      </c>
      <c r="H350" s="47">
        <f t="shared" si="87"/>
        <v>-1</v>
      </c>
      <c r="I350" s="48">
        <f t="shared" si="88"/>
        <v>4.21875</v>
      </c>
      <c r="J350" s="48">
        <f t="shared" si="89"/>
        <v>2.65625</v>
      </c>
      <c r="K350" s="49">
        <f t="shared" si="90"/>
        <v>1.7307692307692308</v>
      </c>
      <c r="L350" s="49">
        <f t="shared" si="91"/>
        <v>1.0897435897435896</v>
      </c>
      <c r="M350" s="50">
        <f t="shared" si="95"/>
        <v>-1.2980769230769231</v>
      </c>
      <c r="N350" s="50">
        <f t="shared" si="96"/>
        <v>-1.7307692307692308</v>
      </c>
      <c r="O350" s="50">
        <f t="shared" si="97"/>
        <v>-1.7307692307692308</v>
      </c>
      <c r="P350" s="45"/>
      <c r="Q350" s="46">
        <f t="shared" si="92"/>
        <v>-1.3694432479281764</v>
      </c>
    </row>
    <row r="351" spans="1:17" ht="12.75">
      <c r="A351" s="44">
        <f t="shared" si="82"/>
        <v>238.359375</v>
      </c>
      <c r="B351" s="45">
        <f t="shared" si="93"/>
        <v>4.1601558967458585</v>
      </c>
      <c r="C351" s="45">
        <f t="shared" si="94"/>
        <v>-0.8513551931052649</v>
      </c>
      <c r="D351" s="45">
        <f t="shared" si="83"/>
        <v>-0.5245896826784694</v>
      </c>
      <c r="E351" s="45">
        <f t="shared" si="84"/>
        <v>217</v>
      </c>
      <c r="F351" s="45">
        <f t="shared" si="85"/>
        <v>134</v>
      </c>
      <c r="G351" s="47">
        <f t="shared" si="86"/>
        <v>-1</v>
      </c>
      <c r="H351" s="47">
        <f t="shared" si="87"/>
        <v>-1</v>
      </c>
      <c r="I351" s="48">
        <f t="shared" si="88"/>
        <v>4.23828125</v>
      </c>
      <c r="J351" s="48">
        <f t="shared" si="89"/>
        <v>2.6171875</v>
      </c>
      <c r="K351" s="49">
        <f t="shared" si="90"/>
        <v>1.7387820512820513</v>
      </c>
      <c r="L351" s="49">
        <f t="shared" si="91"/>
        <v>1.0737179487179487</v>
      </c>
      <c r="M351" s="50">
        <f t="shared" si="95"/>
        <v>-1.3040865384615385</v>
      </c>
      <c r="N351" s="50">
        <f t="shared" si="96"/>
        <v>-1.7387820512820513</v>
      </c>
      <c r="O351" s="50">
        <f t="shared" si="97"/>
        <v>-1.7387820512820513</v>
      </c>
      <c r="P351" s="45"/>
      <c r="Q351" s="46">
        <f t="shared" si="92"/>
        <v>-1.3654579372984865</v>
      </c>
    </row>
    <row r="352" spans="1:17" ht="12.75">
      <c r="A352" s="44">
        <f t="shared" si="82"/>
        <v>239.0625</v>
      </c>
      <c r="B352" s="45">
        <f t="shared" si="93"/>
        <v>4.172427743048944</v>
      </c>
      <c r="C352" s="45">
        <f t="shared" si="94"/>
        <v>-0.857728610000272</v>
      </c>
      <c r="D352" s="45">
        <f t="shared" si="83"/>
        <v>-0.5141027441932218</v>
      </c>
      <c r="E352" s="45">
        <f t="shared" si="84"/>
        <v>219</v>
      </c>
      <c r="F352" s="45">
        <f t="shared" si="85"/>
        <v>131</v>
      </c>
      <c r="G352" s="47">
        <f t="shared" si="86"/>
        <v>-1</v>
      </c>
      <c r="H352" s="47">
        <f t="shared" si="87"/>
        <v>-1</v>
      </c>
      <c r="I352" s="48">
        <f t="shared" si="88"/>
        <v>4.27734375</v>
      </c>
      <c r="J352" s="48">
        <f t="shared" si="89"/>
        <v>2.55859375</v>
      </c>
      <c r="K352" s="49">
        <f t="shared" si="90"/>
        <v>1.7548076923076923</v>
      </c>
      <c r="L352" s="49">
        <f t="shared" si="91"/>
        <v>1.0496794871794872</v>
      </c>
      <c r="M352" s="50">
        <f t="shared" si="95"/>
        <v>-1.3161057692307692</v>
      </c>
      <c r="N352" s="50">
        <f t="shared" si="96"/>
        <v>-1.7548076923076923</v>
      </c>
      <c r="O352" s="50">
        <f t="shared" si="97"/>
        <v>-1.7548076923076923</v>
      </c>
      <c r="P352" s="45"/>
      <c r="Q352" s="46">
        <f t="shared" si="92"/>
        <v>-1.36126699372599</v>
      </c>
    </row>
    <row r="353" spans="1:17" ht="12.75">
      <c r="A353" s="44">
        <f t="shared" si="82"/>
        <v>239.765625</v>
      </c>
      <c r="B353" s="45">
        <f t="shared" si="93"/>
        <v>4.184699589352029</v>
      </c>
      <c r="C353" s="45">
        <f t="shared" si="94"/>
        <v>-0.8639728561215865</v>
      </c>
      <c r="D353" s="45">
        <f t="shared" si="83"/>
        <v>-0.503538383725718</v>
      </c>
      <c r="E353" s="45">
        <f t="shared" si="84"/>
        <v>221</v>
      </c>
      <c r="F353" s="45">
        <f t="shared" si="85"/>
        <v>128</v>
      </c>
      <c r="G353" s="47">
        <f t="shared" si="86"/>
        <v>-1</v>
      </c>
      <c r="H353" s="47">
        <f t="shared" si="87"/>
        <v>-1</v>
      </c>
      <c r="I353" s="48">
        <f t="shared" si="88"/>
        <v>4.31640625</v>
      </c>
      <c r="J353" s="48">
        <f t="shared" si="89"/>
        <v>2.5</v>
      </c>
      <c r="K353" s="49">
        <f t="shared" si="90"/>
        <v>1.7708333333333333</v>
      </c>
      <c r="L353" s="49">
        <f t="shared" si="91"/>
        <v>1.0256410256410255</v>
      </c>
      <c r="M353" s="50">
        <f t="shared" si="95"/>
        <v>-1.328125</v>
      </c>
      <c r="N353" s="50">
        <f t="shared" si="96"/>
        <v>-1.7708333333333333</v>
      </c>
      <c r="O353" s="50">
        <f t="shared" si="97"/>
        <v>-1.7708333333333333</v>
      </c>
      <c r="P353" s="45"/>
      <c r="Q353" s="46">
        <f t="shared" si="92"/>
        <v>-1.3568710483513706</v>
      </c>
    </row>
    <row r="354" spans="1:17" ht="12.75">
      <c r="A354" s="44">
        <f t="shared" si="82"/>
        <v>240.46875</v>
      </c>
      <c r="B354" s="45">
        <f t="shared" si="93"/>
        <v>4.196971435655114</v>
      </c>
      <c r="C354" s="45">
        <f t="shared" si="94"/>
        <v>-0.8700869911087113</v>
      </c>
      <c r="D354" s="45">
        <f t="shared" si="83"/>
        <v>-0.4928981922297842</v>
      </c>
      <c r="E354" s="45">
        <f t="shared" si="84"/>
        <v>222</v>
      </c>
      <c r="F354" s="45">
        <f t="shared" si="85"/>
        <v>126</v>
      </c>
      <c r="G354" s="47">
        <f t="shared" si="86"/>
        <v>-1</v>
      </c>
      <c r="H354" s="47">
        <f t="shared" si="87"/>
        <v>-1</v>
      </c>
      <c r="I354" s="48">
        <f t="shared" si="88"/>
        <v>4.3359375</v>
      </c>
      <c r="J354" s="48">
        <f t="shared" si="89"/>
        <v>2.4609375</v>
      </c>
      <c r="K354" s="49">
        <f t="shared" si="90"/>
        <v>1.778846153846154</v>
      </c>
      <c r="L354" s="49">
        <f t="shared" si="91"/>
        <v>1.0096153846153846</v>
      </c>
      <c r="M354" s="50">
        <f t="shared" si="95"/>
        <v>-1.3341346153846154</v>
      </c>
      <c r="N354" s="50">
        <f t="shared" si="96"/>
        <v>-1.778846153846154</v>
      </c>
      <c r="O354" s="50">
        <f t="shared" si="97"/>
        <v>-1.778846153846154</v>
      </c>
      <c r="P354" s="45"/>
      <c r="Q354" s="46">
        <f t="shared" si="92"/>
        <v>-1.352270763187834</v>
      </c>
    </row>
    <row r="355" spans="1:17" ht="12.75">
      <c r="A355" s="44">
        <f t="shared" si="82"/>
        <v>241.171875</v>
      </c>
      <c r="B355" s="45">
        <f t="shared" si="93"/>
        <v>4.2092432819582</v>
      </c>
      <c r="C355" s="45">
        <f t="shared" si="94"/>
        <v>-0.8760700941954067</v>
      </c>
      <c r="D355" s="45">
        <f t="shared" si="83"/>
        <v>-0.48218377207912255</v>
      </c>
      <c r="E355" s="45">
        <f t="shared" si="84"/>
        <v>224</v>
      </c>
      <c r="F355" s="45">
        <f t="shared" si="85"/>
        <v>123</v>
      </c>
      <c r="G355" s="47">
        <f t="shared" si="86"/>
        <v>-1</v>
      </c>
      <c r="H355" s="47">
        <f t="shared" si="87"/>
        <v>-1</v>
      </c>
      <c r="I355" s="48">
        <f t="shared" si="88"/>
        <v>4.375</v>
      </c>
      <c r="J355" s="48">
        <f t="shared" si="89"/>
        <v>2.40234375</v>
      </c>
      <c r="K355" s="49">
        <f t="shared" si="90"/>
        <v>1.794871794871795</v>
      </c>
      <c r="L355" s="49">
        <f t="shared" si="91"/>
        <v>0.985576923076923</v>
      </c>
      <c r="M355" s="50">
        <f t="shared" si="95"/>
        <v>-1.3461538461538463</v>
      </c>
      <c r="N355" s="50">
        <f t="shared" si="96"/>
        <v>-1.794871794871795</v>
      </c>
      <c r="O355" s="50">
        <f t="shared" si="97"/>
        <v>-1.794871794871795</v>
      </c>
      <c r="P355" s="45"/>
      <c r="Q355" s="46">
        <f t="shared" si="92"/>
        <v>-1.3474668310214046</v>
      </c>
    </row>
    <row r="356" spans="1:17" ht="12.75">
      <c r="A356" s="44">
        <f t="shared" si="82"/>
        <v>241.875</v>
      </c>
      <c r="B356" s="45">
        <f t="shared" si="93"/>
        <v>4.221515128261284</v>
      </c>
      <c r="C356" s="45">
        <f t="shared" si="94"/>
        <v>-0.8819212643483549</v>
      </c>
      <c r="D356" s="45">
        <f t="shared" si="83"/>
        <v>-0.47139673682599786</v>
      </c>
      <c r="E356" s="45">
        <f t="shared" si="84"/>
        <v>225</v>
      </c>
      <c r="F356" s="45">
        <f t="shared" si="85"/>
        <v>120</v>
      </c>
      <c r="G356" s="47">
        <f t="shared" si="86"/>
        <v>-1</v>
      </c>
      <c r="H356" s="47">
        <f t="shared" si="87"/>
        <v>-1</v>
      </c>
      <c r="I356" s="48">
        <f t="shared" si="88"/>
        <v>4.39453125</v>
      </c>
      <c r="J356" s="48">
        <f t="shared" si="89"/>
        <v>2.34375</v>
      </c>
      <c r="K356" s="49">
        <f t="shared" si="90"/>
        <v>1.8028846153846154</v>
      </c>
      <c r="L356" s="49">
        <f t="shared" si="91"/>
        <v>0.9615384615384616</v>
      </c>
      <c r="M356" s="50">
        <f t="shared" si="95"/>
        <v>-1.3521634615384617</v>
      </c>
      <c r="N356" s="50">
        <f t="shared" si="96"/>
        <v>-1.8028846153846154</v>
      </c>
      <c r="O356" s="50">
        <f t="shared" si="97"/>
        <v>-1.8028846153846154</v>
      </c>
      <c r="P356" s="45"/>
      <c r="Q356" s="46">
        <f t="shared" si="92"/>
        <v>-1.3424599753065949</v>
      </c>
    </row>
    <row r="357" spans="1:17" ht="12.75">
      <c r="A357" s="44">
        <f t="shared" si="82"/>
        <v>242.578125</v>
      </c>
      <c r="B357" s="45">
        <f t="shared" si="93"/>
        <v>4.23378697456437</v>
      </c>
      <c r="C357" s="45">
        <f t="shared" si="94"/>
        <v>-0.887639620402854</v>
      </c>
      <c r="D357" s="45">
        <f t="shared" si="83"/>
        <v>-0.4605387109582399</v>
      </c>
      <c r="E357" s="45">
        <f t="shared" si="84"/>
        <v>227</v>
      </c>
      <c r="F357" s="45">
        <f t="shared" si="85"/>
        <v>117</v>
      </c>
      <c r="G357" s="47">
        <f t="shared" si="86"/>
        <v>-1</v>
      </c>
      <c r="H357" s="47">
        <f t="shared" si="87"/>
        <v>-1</v>
      </c>
      <c r="I357" s="48">
        <f t="shared" si="88"/>
        <v>4.43359375</v>
      </c>
      <c r="J357" s="48">
        <f t="shared" si="89"/>
        <v>2.28515625</v>
      </c>
      <c r="K357" s="49">
        <f t="shared" si="90"/>
        <v>1.8189102564102564</v>
      </c>
      <c r="L357" s="49">
        <f t="shared" si="91"/>
        <v>0.9375</v>
      </c>
      <c r="M357" s="50">
        <f t="shared" si="95"/>
        <v>-1.3641826923076923</v>
      </c>
      <c r="N357" s="50">
        <f t="shared" si="96"/>
        <v>-1.8189102564102564</v>
      </c>
      <c r="O357" s="50">
        <f t="shared" si="97"/>
        <v>-1.8189102564102564</v>
      </c>
      <c r="P357" s="45"/>
      <c r="Q357" s="46">
        <f t="shared" si="92"/>
        <v>-1.337250950057461</v>
      </c>
    </row>
    <row r="358" spans="1:17" ht="12.75">
      <c r="A358" s="44">
        <f t="shared" si="82"/>
        <v>243.28125</v>
      </c>
      <c r="B358" s="45">
        <f t="shared" si="93"/>
        <v>4.246058820867455</v>
      </c>
      <c r="C358" s="45">
        <f t="shared" si="94"/>
        <v>-0.8932243011955152</v>
      </c>
      <c r="D358" s="45">
        <f t="shared" si="83"/>
        <v>-0.44961132965460693</v>
      </c>
      <c r="E358" s="45">
        <f t="shared" si="84"/>
        <v>228</v>
      </c>
      <c r="F358" s="45">
        <f t="shared" si="85"/>
        <v>115</v>
      </c>
      <c r="G358" s="47">
        <f t="shared" si="86"/>
        <v>-1</v>
      </c>
      <c r="H358" s="47">
        <f t="shared" si="87"/>
        <v>-1</v>
      </c>
      <c r="I358" s="48">
        <f t="shared" si="88"/>
        <v>4.453125</v>
      </c>
      <c r="J358" s="48">
        <f t="shared" si="89"/>
        <v>2.24609375</v>
      </c>
      <c r="K358" s="49">
        <f t="shared" si="90"/>
        <v>1.8269230769230769</v>
      </c>
      <c r="L358" s="49">
        <f t="shared" si="91"/>
        <v>0.9214743589743589</v>
      </c>
      <c r="M358" s="50">
        <f t="shared" si="95"/>
        <v>-1.3701923076923077</v>
      </c>
      <c r="N358" s="50">
        <f t="shared" si="96"/>
        <v>-1.8269230769230769</v>
      </c>
      <c r="O358" s="50">
        <f t="shared" si="97"/>
        <v>-1.8269230769230769</v>
      </c>
      <c r="P358" s="45"/>
      <c r="Q358" s="46">
        <f t="shared" si="92"/>
        <v>-1.331840539734043</v>
      </c>
    </row>
    <row r="359" spans="1:17" ht="12.75">
      <c r="A359" s="44">
        <f t="shared" si="82"/>
        <v>243.984375</v>
      </c>
      <c r="B359" s="45">
        <f t="shared" si="93"/>
        <v>4.25833066717054</v>
      </c>
      <c r="C359" s="45">
        <f t="shared" si="94"/>
        <v>-0.8986744656939538</v>
      </c>
      <c r="D359" s="45">
        <f t="shared" si="83"/>
        <v>-0.4386162385385276</v>
      </c>
      <c r="E359" s="45">
        <f t="shared" si="84"/>
        <v>230</v>
      </c>
      <c r="F359" s="45">
        <f t="shared" si="85"/>
        <v>112</v>
      </c>
      <c r="G359" s="47">
        <f t="shared" si="86"/>
        <v>-1</v>
      </c>
      <c r="H359" s="47">
        <f t="shared" si="87"/>
        <v>-1</v>
      </c>
      <c r="I359" s="48">
        <f t="shared" si="88"/>
        <v>4.4921875</v>
      </c>
      <c r="J359" s="48">
        <f t="shared" si="89"/>
        <v>2.1875</v>
      </c>
      <c r="K359" s="49">
        <f t="shared" si="90"/>
        <v>1.8429487179487178</v>
      </c>
      <c r="L359" s="49">
        <f t="shared" si="91"/>
        <v>0.8974358974358975</v>
      </c>
      <c r="M359" s="50">
        <f t="shared" si="95"/>
        <v>-1.3822115384615383</v>
      </c>
      <c r="N359" s="50">
        <f t="shared" si="96"/>
        <v>-1.8429487179487178</v>
      </c>
      <c r="O359" s="50">
        <f t="shared" si="97"/>
        <v>-1.8429487179487178</v>
      </c>
      <c r="P359" s="45"/>
      <c r="Q359" s="46">
        <f t="shared" si="92"/>
        <v>-1.3262295591242363</v>
      </c>
    </row>
    <row r="360" spans="1:17" ht="12.75">
      <c r="A360" s="44">
        <f t="shared" si="82"/>
        <v>244.6875</v>
      </c>
      <c r="B360" s="45">
        <f t="shared" si="93"/>
        <v>4.270602513473625</v>
      </c>
      <c r="C360" s="45">
        <f t="shared" si="94"/>
        <v>-0.9039892931234431</v>
      </c>
      <c r="D360" s="45">
        <f t="shared" si="83"/>
        <v>-0.4275550934302825</v>
      </c>
      <c r="E360" s="45">
        <f t="shared" si="84"/>
        <v>231</v>
      </c>
      <c r="F360" s="45">
        <f t="shared" si="85"/>
        <v>109</v>
      </c>
      <c r="G360" s="47">
        <f t="shared" si="86"/>
        <v>-1</v>
      </c>
      <c r="H360" s="47">
        <f t="shared" si="87"/>
        <v>-1</v>
      </c>
      <c r="I360" s="48">
        <f t="shared" si="88"/>
        <v>4.51171875</v>
      </c>
      <c r="J360" s="48">
        <f t="shared" si="89"/>
        <v>2.12890625</v>
      </c>
      <c r="K360" s="49">
        <f t="shared" si="90"/>
        <v>1.8509615384615385</v>
      </c>
      <c r="L360" s="49">
        <f t="shared" si="91"/>
        <v>0.8733974358974359</v>
      </c>
      <c r="M360" s="50">
        <f t="shared" si="95"/>
        <v>-1.388221153846154</v>
      </c>
      <c r="N360" s="50">
        <f t="shared" si="96"/>
        <v>-1.8509615384615385</v>
      </c>
      <c r="O360" s="50">
        <f t="shared" si="97"/>
        <v>-1.8509615384615385</v>
      </c>
      <c r="P360" s="45"/>
      <c r="Q360" s="46">
        <f t="shared" si="92"/>
        <v>-1.3204188532210803</v>
      </c>
    </row>
    <row r="361" spans="1:17" ht="12.75">
      <c r="A361" s="44">
        <f t="shared" si="82"/>
        <v>245.390625</v>
      </c>
      <c r="B361" s="45">
        <f t="shared" si="93"/>
        <v>4.28287435977671</v>
      </c>
      <c r="C361" s="45">
        <f t="shared" si="94"/>
        <v>-0.9091679830905224</v>
      </c>
      <c r="D361" s="45">
        <f t="shared" si="83"/>
        <v>-0.4164295600976372</v>
      </c>
      <c r="E361" s="45">
        <f t="shared" si="84"/>
        <v>232</v>
      </c>
      <c r="F361" s="45">
        <f t="shared" si="85"/>
        <v>106</v>
      </c>
      <c r="G361" s="47">
        <f t="shared" si="86"/>
        <v>-1</v>
      </c>
      <c r="H361" s="47">
        <f t="shared" si="87"/>
        <v>-1</v>
      </c>
      <c r="I361" s="48">
        <f t="shared" si="88"/>
        <v>4.53125</v>
      </c>
      <c r="J361" s="48">
        <f t="shared" si="89"/>
        <v>2.0703125</v>
      </c>
      <c r="K361" s="49">
        <f t="shared" si="90"/>
        <v>1.8589743589743588</v>
      </c>
      <c r="L361" s="49">
        <f t="shared" si="91"/>
        <v>0.8493589743589745</v>
      </c>
      <c r="M361" s="50">
        <f t="shared" si="95"/>
        <v>-1.3942307692307692</v>
      </c>
      <c r="N361" s="50">
        <f t="shared" si="96"/>
        <v>-1.8589743589743588</v>
      </c>
      <c r="O361" s="50">
        <f t="shared" si="97"/>
        <v>-1.8589743589743588</v>
      </c>
      <c r="P361" s="45"/>
      <c r="Q361" s="46">
        <f t="shared" si="92"/>
        <v>-1.3144092970955128</v>
      </c>
    </row>
    <row r="362" spans="1:17" ht="12.75">
      <c r="A362" s="44">
        <f t="shared" si="82"/>
        <v>246.09375</v>
      </c>
      <c r="B362" s="45">
        <f t="shared" si="93"/>
        <v>4.295146206079795</v>
      </c>
      <c r="C362" s="45">
        <f t="shared" si="94"/>
        <v>-0.9142097557035305</v>
      </c>
      <c r="D362" s="45">
        <f t="shared" si="83"/>
        <v>-0.40524131400499036</v>
      </c>
      <c r="E362" s="45">
        <f t="shared" si="84"/>
        <v>234</v>
      </c>
      <c r="F362" s="45">
        <f t="shared" si="85"/>
        <v>103</v>
      </c>
      <c r="G362" s="47">
        <f t="shared" si="86"/>
        <v>-1</v>
      </c>
      <c r="H362" s="47">
        <f t="shared" si="87"/>
        <v>-1</v>
      </c>
      <c r="I362" s="48">
        <f t="shared" si="88"/>
        <v>4.5703125</v>
      </c>
      <c r="J362" s="48">
        <f t="shared" si="89"/>
        <v>2.01171875</v>
      </c>
      <c r="K362" s="49">
        <f t="shared" si="90"/>
        <v>1.875</v>
      </c>
      <c r="L362" s="49">
        <f t="shared" si="91"/>
        <v>0.8253205128205128</v>
      </c>
      <c r="M362" s="50">
        <f t="shared" si="95"/>
        <v>-1.40625</v>
      </c>
      <c r="N362" s="50">
        <f t="shared" si="96"/>
        <v>-1.875</v>
      </c>
      <c r="O362" s="50">
        <f t="shared" si="97"/>
        <v>-1.875</v>
      </c>
      <c r="P362" s="45"/>
      <c r="Q362" s="46">
        <f t="shared" si="92"/>
        <v>-1.3082017957645786</v>
      </c>
    </row>
    <row r="363" spans="1:17" ht="12.75">
      <c r="A363" s="44">
        <f t="shared" si="82"/>
        <v>246.796875</v>
      </c>
      <c r="B363" s="45">
        <f t="shared" si="93"/>
        <v>4.3074180523828804</v>
      </c>
      <c r="C363" s="45">
        <f t="shared" si="94"/>
        <v>-0.9191138516900577</v>
      </c>
      <c r="D363" s="45">
        <f t="shared" si="83"/>
        <v>-0.3939920400610482</v>
      </c>
      <c r="E363" s="45">
        <f t="shared" si="84"/>
        <v>235</v>
      </c>
      <c r="F363" s="45">
        <f t="shared" si="85"/>
        <v>100</v>
      </c>
      <c r="G363" s="47">
        <f t="shared" si="86"/>
        <v>-1</v>
      </c>
      <c r="H363" s="47">
        <f t="shared" si="87"/>
        <v>-1</v>
      </c>
      <c r="I363" s="48">
        <f t="shared" si="88"/>
        <v>4.58984375</v>
      </c>
      <c r="J363" s="48">
        <f t="shared" si="89"/>
        <v>1.953125</v>
      </c>
      <c r="K363" s="49">
        <f t="shared" si="90"/>
        <v>1.8830128205128205</v>
      </c>
      <c r="L363" s="49">
        <f t="shared" si="91"/>
        <v>0.8012820512820512</v>
      </c>
      <c r="M363" s="50">
        <f t="shared" si="95"/>
        <v>-1.4122596153846154</v>
      </c>
      <c r="N363" s="50">
        <f t="shared" si="96"/>
        <v>-1.8830128205128205</v>
      </c>
      <c r="O363" s="50">
        <f t="shared" si="97"/>
        <v>-1.8830128205128205</v>
      </c>
      <c r="P363" s="45"/>
      <c r="Q363" s="46">
        <f t="shared" si="92"/>
        <v>-1.301797284055148</v>
      </c>
    </row>
    <row r="364" spans="1:17" ht="12.75">
      <c r="A364" s="44">
        <f t="shared" si="82"/>
        <v>247.5</v>
      </c>
      <c r="B364" s="45">
        <f t="shared" si="93"/>
        <v>4.319689898685965</v>
      </c>
      <c r="C364" s="45">
        <f t="shared" si="94"/>
        <v>-0.9238795325112865</v>
      </c>
      <c r="D364" s="45">
        <f t="shared" si="83"/>
        <v>-0.38268343236509034</v>
      </c>
      <c r="E364" s="45">
        <f t="shared" si="84"/>
        <v>236</v>
      </c>
      <c r="F364" s="45">
        <f t="shared" si="85"/>
        <v>97</v>
      </c>
      <c r="G364" s="47">
        <f t="shared" si="86"/>
        <v>-1</v>
      </c>
      <c r="H364" s="47">
        <f t="shared" si="87"/>
        <v>-1</v>
      </c>
      <c r="I364" s="48">
        <f t="shared" si="88"/>
        <v>4.609375</v>
      </c>
      <c r="J364" s="48">
        <f t="shared" si="89"/>
        <v>1.89453125</v>
      </c>
      <c r="K364" s="49">
        <f t="shared" si="90"/>
        <v>1.891025641025641</v>
      </c>
      <c r="L364" s="49">
        <f t="shared" si="91"/>
        <v>0.7772435897435898</v>
      </c>
      <c r="M364" s="50">
        <f t="shared" si="95"/>
        <v>-1.4182692307692308</v>
      </c>
      <c r="N364" s="50">
        <f t="shared" si="96"/>
        <v>-1.891025641025641</v>
      </c>
      <c r="O364" s="50">
        <f t="shared" si="97"/>
        <v>-1.891025641025641</v>
      </c>
      <c r="P364" s="45"/>
      <c r="Q364" s="46">
        <f t="shared" si="92"/>
        <v>-1.2951967264631243</v>
      </c>
    </row>
    <row r="365" spans="1:17" ht="12.75">
      <c r="A365" s="44">
        <f t="shared" si="82"/>
        <v>248.203125</v>
      </c>
      <c r="B365" s="45">
        <f t="shared" si="93"/>
        <v>4.331961744989051</v>
      </c>
      <c r="C365" s="45">
        <f t="shared" si="94"/>
        <v>-0.9285060804732155</v>
      </c>
      <c r="D365" s="45">
        <f t="shared" si="83"/>
        <v>-0.37131719395183777</v>
      </c>
      <c r="E365" s="45">
        <f t="shared" si="84"/>
        <v>237</v>
      </c>
      <c r="F365" s="45">
        <f t="shared" si="85"/>
        <v>95</v>
      </c>
      <c r="G365" s="47">
        <f t="shared" si="86"/>
        <v>-1</v>
      </c>
      <c r="H365" s="47">
        <f t="shared" si="87"/>
        <v>-1</v>
      </c>
      <c r="I365" s="48">
        <f t="shared" si="88"/>
        <v>4.62890625</v>
      </c>
      <c r="J365" s="48">
        <f t="shared" si="89"/>
        <v>1.85546875</v>
      </c>
      <c r="K365" s="49">
        <f t="shared" si="90"/>
        <v>1.8990384615384615</v>
      </c>
      <c r="L365" s="49">
        <f t="shared" si="91"/>
        <v>0.7612179487179487</v>
      </c>
      <c r="M365" s="50">
        <f t="shared" si="95"/>
        <v>-1.424278846153846</v>
      </c>
      <c r="N365" s="50">
        <f t="shared" si="96"/>
        <v>-1.8990384615384615</v>
      </c>
      <c r="O365" s="50">
        <f t="shared" si="97"/>
        <v>-1.8990384615384615</v>
      </c>
      <c r="P365" s="45"/>
      <c r="Q365" s="46">
        <f t="shared" si="92"/>
        <v>-1.2884011170082035</v>
      </c>
    </row>
    <row r="366" spans="1:17" ht="12.75">
      <c r="A366" s="44">
        <f t="shared" si="82"/>
        <v>248.90625</v>
      </c>
      <c r="B366" s="45">
        <f t="shared" si="93"/>
        <v>4.344233591292136</v>
      </c>
      <c r="C366" s="45">
        <f t="shared" si="94"/>
        <v>-0.932992798834739</v>
      </c>
      <c r="D366" s="45">
        <f t="shared" si="83"/>
        <v>-0.35989503653498794</v>
      </c>
      <c r="E366" s="45">
        <f t="shared" si="84"/>
        <v>238</v>
      </c>
      <c r="F366" s="45">
        <f t="shared" si="85"/>
        <v>92</v>
      </c>
      <c r="G366" s="47">
        <f t="shared" si="86"/>
        <v>-1</v>
      </c>
      <c r="H366" s="47">
        <f t="shared" si="87"/>
        <v>-1</v>
      </c>
      <c r="I366" s="48">
        <f t="shared" si="88"/>
        <v>4.6484375</v>
      </c>
      <c r="J366" s="48">
        <f t="shared" si="89"/>
        <v>1.796875</v>
      </c>
      <c r="K366" s="49">
        <f t="shared" si="90"/>
        <v>1.907051282051282</v>
      </c>
      <c r="L366" s="49">
        <f t="shared" si="91"/>
        <v>0.7371794871794872</v>
      </c>
      <c r="M366" s="50">
        <f t="shared" si="95"/>
        <v>-1.4302884615384615</v>
      </c>
      <c r="N366" s="50">
        <f t="shared" si="96"/>
        <v>-1.907051282051282</v>
      </c>
      <c r="O366" s="50">
        <f t="shared" si="97"/>
        <v>-1.907051282051282</v>
      </c>
      <c r="P366" s="45"/>
      <c r="Q366" s="46">
        <f t="shared" si="92"/>
        <v>-1.2814114790841737</v>
      </c>
    </row>
    <row r="367" spans="1:17" ht="12.75">
      <c r="A367" s="44">
        <f t="shared" si="82"/>
        <v>249.609375</v>
      </c>
      <c r="B367" s="45">
        <f t="shared" si="93"/>
        <v>4.356505437595221</v>
      </c>
      <c r="C367" s="45">
        <f t="shared" si="94"/>
        <v>-0.9373390119125748</v>
      </c>
      <c r="D367" s="45">
        <f t="shared" si="83"/>
        <v>-0.34841868024943484</v>
      </c>
      <c r="E367" s="45">
        <f t="shared" si="84"/>
        <v>239</v>
      </c>
      <c r="F367" s="45">
        <f t="shared" si="85"/>
        <v>89</v>
      </c>
      <c r="G367" s="47">
        <f t="shared" si="86"/>
        <v>-1</v>
      </c>
      <c r="H367" s="47">
        <f t="shared" si="87"/>
        <v>-1</v>
      </c>
      <c r="I367" s="48">
        <f t="shared" si="88"/>
        <v>4.66796875</v>
      </c>
      <c r="J367" s="48">
        <f t="shared" si="89"/>
        <v>1.73828125</v>
      </c>
      <c r="K367" s="49">
        <f t="shared" si="90"/>
        <v>1.9150641025641026</v>
      </c>
      <c r="L367" s="49">
        <f t="shared" si="91"/>
        <v>0.7131410256410257</v>
      </c>
      <c r="M367" s="50">
        <f t="shared" si="95"/>
        <v>-1.436298076923077</v>
      </c>
      <c r="N367" s="50">
        <f t="shared" si="96"/>
        <v>-1.9150641025641026</v>
      </c>
      <c r="O367" s="50">
        <f t="shared" si="97"/>
        <v>-1.9150641025641026</v>
      </c>
      <c r="P367" s="45"/>
      <c r="Q367" s="46">
        <f t="shared" si="92"/>
        <v>-1.2742288653047948</v>
      </c>
    </row>
    <row r="368" spans="1:17" ht="12.75">
      <c r="A368" s="44">
        <f t="shared" si="82"/>
        <v>250.3125</v>
      </c>
      <c r="B368" s="45">
        <f t="shared" si="93"/>
        <v>4.368777283898306</v>
      </c>
      <c r="C368" s="45">
        <f t="shared" si="94"/>
        <v>-0.9415440651830208</v>
      </c>
      <c r="D368" s="45">
        <f t="shared" si="83"/>
        <v>-0.33688985339221994</v>
      </c>
      <c r="E368" s="45">
        <f t="shared" si="84"/>
        <v>241</v>
      </c>
      <c r="F368" s="45">
        <f t="shared" si="85"/>
        <v>86</v>
      </c>
      <c r="G368" s="47">
        <f t="shared" si="86"/>
        <v>-1</v>
      </c>
      <c r="H368" s="47">
        <f t="shared" si="87"/>
        <v>-1</v>
      </c>
      <c r="I368" s="48">
        <f t="shared" si="88"/>
        <v>4.70703125</v>
      </c>
      <c r="J368" s="48">
        <f t="shared" si="89"/>
        <v>1.6796875</v>
      </c>
      <c r="K368" s="49">
        <f t="shared" si="90"/>
        <v>1.9310897435897436</v>
      </c>
      <c r="L368" s="49">
        <f t="shared" si="91"/>
        <v>0.6891025641025641</v>
      </c>
      <c r="M368" s="50">
        <f t="shared" si="95"/>
        <v>-1.4483173076923077</v>
      </c>
      <c r="N368" s="50">
        <f t="shared" si="96"/>
        <v>-1.9310897435897436</v>
      </c>
      <c r="O368" s="50">
        <f t="shared" si="97"/>
        <v>-1.9310897435897436</v>
      </c>
      <c r="P368" s="45"/>
      <c r="Q368" s="46">
        <f t="shared" si="92"/>
        <v>-1.2668543573452842</v>
      </c>
    </row>
    <row r="369" spans="1:17" ht="12.75">
      <c r="A369" s="44">
        <f t="shared" si="82"/>
        <v>251.015625</v>
      </c>
      <c r="B369" s="45">
        <f t="shared" si="93"/>
        <v>4.381049130201391</v>
      </c>
      <c r="C369" s="45">
        <f t="shared" si="94"/>
        <v>-0.9456073253805212</v>
      </c>
      <c r="D369" s="45">
        <f t="shared" si="83"/>
        <v>-0.3253102921622633</v>
      </c>
      <c r="E369" s="45">
        <f t="shared" si="84"/>
        <v>242</v>
      </c>
      <c r="F369" s="45">
        <f t="shared" si="85"/>
        <v>83</v>
      </c>
      <c r="G369" s="47">
        <f t="shared" si="86"/>
        <v>-1</v>
      </c>
      <c r="H369" s="47">
        <f t="shared" si="87"/>
        <v>-1</v>
      </c>
      <c r="I369" s="48">
        <f t="shared" si="88"/>
        <v>4.7265625</v>
      </c>
      <c r="J369" s="48">
        <f t="shared" si="89"/>
        <v>1.62109375</v>
      </c>
      <c r="K369" s="49">
        <f t="shared" si="90"/>
        <v>1.939102564102564</v>
      </c>
      <c r="L369" s="49">
        <f t="shared" si="91"/>
        <v>0.6650641025641025</v>
      </c>
      <c r="M369" s="50">
        <f t="shared" si="95"/>
        <v>-1.4543269230769231</v>
      </c>
      <c r="N369" s="50">
        <f t="shared" si="96"/>
        <v>-1.939102564102564</v>
      </c>
      <c r="O369" s="50">
        <f t="shared" si="97"/>
        <v>-1.939102564102564</v>
      </c>
      <c r="P369" s="45"/>
      <c r="Q369" s="46">
        <f t="shared" si="92"/>
        <v>-1.2592890657794127</v>
      </c>
    </row>
    <row r="370" spans="1:17" ht="12.75">
      <c r="A370" s="44">
        <f t="shared" si="82"/>
        <v>251.71875</v>
      </c>
      <c r="B370" s="45">
        <f t="shared" si="93"/>
        <v>4.3933209765044765</v>
      </c>
      <c r="C370" s="45">
        <f t="shared" si="94"/>
        <v>-0.9495281805930367</v>
      </c>
      <c r="D370" s="45">
        <f t="shared" si="83"/>
        <v>-0.31368174039889146</v>
      </c>
      <c r="E370" s="45">
        <f t="shared" si="84"/>
        <v>243</v>
      </c>
      <c r="F370" s="45">
        <f t="shared" si="85"/>
        <v>80</v>
      </c>
      <c r="G370" s="47">
        <f t="shared" si="86"/>
        <v>-1</v>
      </c>
      <c r="H370" s="47">
        <f t="shared" si="87"/>
        <v>-1</v>
      </c>
      <c r="I370" s="48">
        <f t="shared" si="88"/>
        <v>4.74609375</v>
      </c>
      <c r="J370" s="48">
        <f t="shared" si="89"/>
        <v>1.5625</v>
      </c>
      <c r="K370" s="49">
        <f t="shared" si="90"/>
        <v>1.9471153846153846</v>
      </c>
      <c r="L370" s="49">
        <f t="shared" si="91"/>
        <v>0.6410256410256411</v>
      </c>
      <c r="M370" s="50">
        <f t="shared" si="95"/>
        <v>-1.4603365384615383</v>
      </c>
      <c r="N370" s="50">
        <f t="shared" si="96"/>
        <v>-1.9471153846153846</v>
      </c>
      <c r="O370" s="50">
        <f t="shared" si="97"/>
        <v>-1.9471153846153846</v>
      </c>
      <c r="P370" s="45"/>
      <c r="Q370" s="46">
        <f t="shared" si="92"/>
        <v>-1.2515341299122653</v>
      </c>
    </row>
    <row r="371" spans="1:17" ht="12.75">
      <c r="A371" s="44">
        <f t="shared" si="82"/>
        <v>252.421875</v>
      </c>
      <c r="B371" s="45">
        <f t="shared" si="93"/>
        <v>4.405592822807561</v>
      </c>
      <c r="C371" s="45">
        <f t="shared" si="94"/>
        <v>-0.9533060403541938</v>
      </c>
      <c r="D371" s="45">
        <f t="shared" si="83"/>
        <v>-0.30200594931922853</v>
      </c>
      <c r="E371" s="45">
        <f t="shared" si="84"/>
        <v>244</v>
      </c>
      <c r="F371" s="45">
        <f t="shared" si="85"/>
        <v>77</v>
      </c>
      <c r="G371" s="47">
        <f t="shared" si="86"/>
        <v>-1</v>
      </c>
      <c r="H371" s="47">
        <f t="shared" si="87"/>
        <v>-1</v>
      </c>
      <c r="I371" s="48">
        <f t="shared" si="88"/>
        <v>4.765625</v>
      </c>
      <c r="J371" s="48">
        <f t="shared" si="89"/>
        <v>1.50390625</v>
      </c>
      <c r="K371" s="49">
        <f t="shared" si="90"/>
        <v>1.9551282051282053</v>
      </c>
      <c r="L371" s="49">
        <f t="shared" si="91"/>
        <v>0.6169871794871795</v>
      </c>
      <c r="M371" s="50">
        <f t="shared" si="95"/>
        <v>-1.466346153846154</v>
      </c>
      <c r="N371" s="50">
        <f t="shared" si="96"/>
        <v>-1.9551282051282053</v>
      </c>
      <c r="O371" s="50">
        <f t="shared" si="97"/>
        <v>-1.9551282051282053</v>
      </c>
      <c r="P371" s="45"/>
      <c r="Q371" s="46">
        <f t="shared" si="92"/>
        <v>-1.2435907176086562</v>
      </c>
    </row>
    <row r="372" spans="1:17" ht="12.75">
      <c r="A372" s="44">
        <f t="shared" si="82"/>
        <v>253.125</v>
      </c>
      <c r="B372" s="45">
        <f t="shared" si="93"/>
        <v>4.417864669110647</v>
      </c>
      <c r="C372" s="45">
        <f t="shared" si="94"/>
        <v>-0.9569403357322088</v>
      </c>
      <c r="D372" s="45">
        <f t="shared" si="83"/>
        <v>-0.29028467725446244</v>
      </c>
      <c r="E372" s="45">
        <f t="shared" si="84"/>
        <v>244</v>
      </c>
      <c r="F372" s="45">
        <f t="shared" si="85"/>
        <v>74</v>
      </c>
      <c r="G372" s="47">
        <f t="shared" si="86"/>
        <v>-1</v>
      </c>
      <c r="H372" s="47">
        <f t="shared" si="87"/>
        <v>-1</v>
      </c>
      <c r="I372" s="48">
        <f t="shared" si="88"/>
        <v>4.765625</v>
      </c>
      <c r="J372" s="48">
        <f t="shared" si="89"/>
        <v>1.4453125</v>
      </c>
      <c r="K372" s="49">
        <f t="shared" si="90"/>
        <v>1.9551282051282053</v>
      </c>
      <c r="L372" s="49">
        <f t="shared" si="91"/>
        <v>0.592948717948718</v>
      </c>
      <c r="M372" s="50">
        <f t="shared" si="95"/>
        <v>-1.466346153846154</v>
      </c>
      <c r="N372" s="50">
        <f t="shared" si="96"/>
        <v>-1.9551282051282053</v>
      </c>
      <c r="O372" s="50">
        <f t="shared" si="97"/>
        <v>-1.9551282051282053</v>
      </c>
      <c r="P372" s="45"/>
      <c r="Q372" s="46">
        <f t="shared" si="92"/>
        <v>-1.2354600251172625</v>
      </c>
    </row>
    <row r="373" spans="1:17" ht="12.75">
      <c r="A373" s="44">
        <f t="shared" si="82"/>
        <v>253.828125</v>
      </c>
      <c r="B373" s="45">
        <f t="shared" si="93"/>
        <v>4.430136515413731</v>
      </c>
      <c r="C373" s="45">
        <f t="shared" si="94"/>
        <v>-0.9604305194155657</v>
      </c>
      <c r="D373" s="45">
        <f t="shared" si="83"/>
        <v>-0.2785196893850536</v>
      </c>
      <c r="E373" s="45">
        <f t="shared" si="84"/>
        <v>245</v>
      </c>
      <c r="F373" s="45">
        <f t="shared" si="85"/>
        <v>71</v>
      </c>
      <c r="G373" s="47">
        <f t="shared" si="86"/>
        <v>-1</v>
      </c>
      <c r="H373" s="47">
        <f t="shared" si="87"/>
        <v>-1</v>
      </c>
      <c r="I373" s="48">
        <f t="shared" si="88"/>
        <v>4.78515625</v>
      </c>
      <c r="J373" s="48">
        <f t="shared" si="89"/>
        <v>1.38671875</v>
      </c>
      <c r="K373" s="49">
        <f t="shared" si="90"/>
        <v>1.9631410256410255</v>
      </c>
      <c r="L373" s="49">
        <f t="shared" si="91"/>
        <v>0.5689102564102564</v>
      </c>
      <c r="M373" s="50">
        <f t="shared" si="95"/>
        <v>-1.4723557692307692</v>
      </c>
      <c r="N373" s="50">
        <f t="shared" si="96"/>
        <v>-1.9631410256410255</v>
      </c>
      <c r="O373" s="50">
        <f t="shared" si="97"/>
        <v>-1.9631410256410255</v>
      </c>
      <c r="P373" s="45"/>
      <c r="Q373" s="46">
        <f t="shared" si="92"/>
        <v>-1.2271432768904642</v>
      </c>
    </row>
    <row r="374" spans="1:17" ht="12.75">
      <c r="A374" s="44">
        <f t="shared" si="82"/>
        <v>254.53125</v>
      </c>
      <c r="B374" s="45">
        <f t="shared" si="93"/>
        <v>4.442408361716817</v>
      </c>
      <c r="C374" s="45">
        <f t="shared" si="94"/>
        <v>-0.9637760657954398</v>
      </c>
      <c r="D374" s="45">
        <f t="shared" si="83"/>
        <v>-0.26671275747489853</v>
      </c>
      <c r="E374" s="45">
        <f t="shared" si="84"/>
        <v>246</v>
      </c>
      <c r="F374" s="45">
        <f t="shared" si="85"/>
        <v>68</v>
      </c>
      <c r="G374" s="47">
        <f t="shared" si="86"/>
        <v>-1</v>
      </c>
      <c r="H374" s="47">
        <f t="shared" si="87"/>
        <v>-1</v>
      </c>
      <c r="I374" s="48">
        <f t="shared" si="88"/>
        <v>4.8046875</v>
      </c>
      <c r="J374" s="48">
        <f t="shared" si="89"/>
        <v>1.328125</v>
      </c>
      <c r="K374" s="49">
        <f t="shared" si="90"/>
        <v>1.971153846153846</v>
      </c>
      <c r="L374" s="49">
        <f t="shared" si="91"/>
        <v>0.5448717948717948</v>
      </c>
      <c r="M374" s="50">
        <f t="shared" si="95"/>
        <v>-1.4783653846153846</v>
      </c>
      <c r="N374" s="50">
        <f t="shared" si="96"/>
        <v>-1.971153846153846</v>
      </c>
      <c r="O374" s="50">
        <f t="shared" si="97"/>
        <v>-1.971153846153846</v>
      </c>
      <c r="P374" s="45"/>
      <c r="Q374" s="46">
        <f t="shared" si="92"/>
        <v>-1.2186417253999542</v>
      </c>
    </row>
    <row r="375" spans="1:17" ht="12.75">
      <c r="A375" s="44">
        <f t="shared" si="82"/>
        <v>255.234375</v>
      </c>
      <c r="B375" s="45">
        <f t="shared" si="93"/>
        <v>4.454680208019902</v>
      </c>
      <c r="C375" s="45">
        <f t="shared" si="94"/>
        <v>-0.9669764710448522</v>
      </c>
      <c r="D375" s="45">
        <f t="shared" si="83"/>
        <v>-0.25486565960451435</v>
      </c>
      <c r="E375" s="45">
        <f t="shared" si="84"/>
        <v>247</v>
      </c>
      <c r="F375" s="45">
        <f t="shared" si="85"/>
        <v>65</v>
      </c>
      <c r="G375" s="47">
        <f t="shared" si="86"/>
        <v>-1</v>
      </c>
      <c r="H375" s="47">
        <f t="shared" si="87"/>
        <v>-1</v>
      </c>
      <c r="I375" s="48">
        <f t="shared" si="88"/>
        <v>4.82421875</v>
      </c>
      <c r="J375" s="48">
        <f t="shared" si="89"/>
        <v>1.26953125</v>
      </c>
      <c r="K375" s="49">
        <f t="shared" si="90"/>
        <v>1.9791666666666667</v>
      </c>
      <c r="L375" s="49">
        <f t="shared" si="91"/>
        <v>0.5208333333333334</v>
      </c>
      <c r="M375" s="50">
        <f t="shared" si="95"/>
        <v>-1.484375</v>
      </c>
      <c r="N375" s="50">
        <f t="shared" si="96"/>
        <v>-1.9791666666666667</v>
      </c>
      <c r="O375" s="50">
        <f t="shared" si="97"/>
        <v>-1.9791666666666667</v>
      </c>
      <c r="P375" s="45"/>
      <c r="Q375" s="46">
        <f t="shared" si="92"/>
        <v>-1.2099566509481163</v>
      </c>
    </row>
    <row r="376" spans="1:17" ht="12.75">
      <c r="A376" s="44">
        <f t="shared" si="82"/>
        <v>255.9375</v>
      </c>
      <c r="B376" s="45">
        <f t="shared" si="93"/>
        <v>4.466952054322987</v>
      </c>
      <c r="C376" s="45">
        <f t="shared" si="94"/>
        <v>-0.970031253194544</v>
      </c>
      <c r="D376" s="45">
        <f t="shared" si="83"/>
        <v>-0.24298017990326412</v>
      </c>
      <c r="E376" s="45">
        <f t="shared" si="84"/>
        <v>248</v>
      </c>
      <c r="F376" s="45">
        <f t="shared" si="85"/>
        <v>62</v>
      </c>
      <c r="G376" s="47">
        <f t="shared" si="86"/>
        <v>-1</v>
      </c>
      <c r="H376" s="47">
        <f t="shared" si="87"/>
        <v>-1</v>
      </c>
      <c r="I376" s="48">
        <f t="shared" si="88"/>
        <v>4.84375</v>
      </c>
      <c r="J376" s="48">
        <f t="shared" si="89"/>
        <v>1.2109375</v>
      </c>
      <c r="K376" s="49">
        <f t="shared" si="90"/>
        <v>1.9871794871794872</v>
      </c>
      <c r="L376" s="49">
        <f t="shared" si="91"/>
        <v>0.4967948717948718</v>
      </c>
      <c r="M376" s="50">
        <f t="shared" si="95"/>
        <v>-1.4903846153846154</v>
      </c>
      <c r="N376" s="50">
        <f t="shared" si="96"/>
        <v>-1.9871794871794872</v>
      </c>
      <c r="O376" s="50">
        <f t="shared" si="97"/>
        <v>-1.9871794871794872</v>
      </c>
      <c r="P376" s="45"/>
      <c r="Q376" s="46">
        <f t="shared" si="92"/>
        <v>-1.201089361475215</v>
      </c>
    </row>
    <row r="377" spans="1:17" ht="12.75">
      <c r="A377" s="44">
        <f t="shared" si="82"/>
        <v>256.640625</v>
      </c>
      <c r="B377" s="45">
        <f t="shared" si="93"/>
        <v>4.479223900626073</v>
      </c>
      <c r="C377" s="45">
        <f t="shared" si="94"/>
        <v>-0.9729399522055602</v>
      </c>
      <c r="D377" s="45">
        <f t="shared" si="83"/>
        <v>-0.23105810828067094</v>
      </c>
      <c r="E377" s="45">
        <f t="shared" si="84"/>
        <v>249</v>
      </c>
      <c r="F377" s="45">
        <f t="shared" si="85"/>
        <v>59</v>
      </c>
      <c r="G377" s="47">
        <f t="shared" si="86"/>
        <v>-1</v>
      </c>
      <c r="H377" s="47">
        <f t="shared" si="87"/>
        <v>-1</v>
      </c>
      <c r="I377" s="48">
        <f t="shared" si="88"/>
        <v>4.86328125</v>
      </c>
      <c r="J377" s="48">
        <f t="shared" si="89"/>
        <v>1.15234375</v>
      </c>
      <c r="K377" s="49">
        <f t="shared" si="90"/>
        <v>1.9951923076923077</v>
      </c>
      <c r="L377" s="49">
        <f t="shared" si="91"/>
        <v>0.47275641025641024</v>
      </c>
      <c r="M377" s="50">
        <f t="shared" si="95"/>
        <v>-1.4963942307692308</v>
      </c>
      <c r="N377" s="50">
        <f t="shared" si="96"/>
        <v>-1.9951923076923077</v>
      </c>
      <c r="O377" s="50">
        <f t="shared" si="97"/>
        <v>-1.9951923076923077</v>
      </c>
      <c r="P377" s="45"/>
      <c r="Q377" s="46">
        <f t="shared" si="92"/>
        <v>-1.1920411923624303</v>
      </c>
    </row>
    <row r="378" spans="1:17" ht="12.75">
      <c r="A378" s="44">
        <f t="shared" si="82"/>
        <v>257.34375</v>
      </c>
      <c r="B378" s="45">
        <f t="shared" si="93"/>
        <v>4.491495746929157</v>
      </c>
      <c r="C378" s="45">
        <f t="shared" si="94"/>
        <v>-0.9757021300385285</v>
      </c>
      <c r="D378" s="45">
        <f t="shared" si="83"/>
        <v>-0.2191012401568701</v>
      </c>
      <c r="E378" s="45">
        <f t="shared" si="84"/>
        <v>249</v>
      </c>
      <c r="F378" s="45">
        <f t="shared" si="85"/>
        <v>56</v>
      </c>
      <c r="G378" s="47">
        <f t="shared" si="86"/>
        <v>-1</v>
      </c>
      <c r="H378" s="47">
        <f t="shared" si="87"/>
        <v>-1</v>
      </c>
      <c r="I378" s="48">
        <f t="shared" si="88"/>
        <v>4.86328125</v>
      </c>
      <c r="J378" s="48">
        <f t="shared" si="89"/>
        <v>1.09375</v>
      </c>
      <c r="K378" s="49">
        <f t="shared" si="90"/>
        <v>1.9951923076923077</v>
      </c>
      <c r="L378" s="49">
        <f t="shared" si="91"/>
        <v>0.44871794871794873</v>
      </c>
      <c r="M378" s="50">
        <f t="shared" si="95"/>
        <v>-1.4963942307692308</v>
      </c>
      <c r="N378" s="50">
        <f t="shared" si="96"/>
        <v>-1.9951923076923077</v>
      </c>
      <c r="O378" s="50">
        <f t="shared" si="97"/>
        <v>-1.9951923076923077</v>
      </c>
      <c r="P378" s="45"/>
      <c r="Q378" s="46">
        <f t="shared" si="92"/>
        <v>-1.182813506230747</v>
      </c>
    </row>
    <row r="379" spans="1:17" ht="12.75">
      <c r="A379" s="44">
        <f t="shared" si="82"/>
        <v>258.046875</v>
      </c>
      <c r="B379" s="45">
        <f t="shared" si="93"/>
        <v>4.503767593232243</v>
      </c>
      <c r="C379" s="45">
        <f t="shared" si="94"/>
        <v>-0.9783173707196277</v>
      </c>
      <c r="D379" s="45">
        <f t="shared" si="83"/>
        <v>-0.20711137619221848</v>
      </c>
      <c r="E379" s="45">
        <f t="shared" si="84"/>
        <v>250</v>
      </c>
      <c r="F379" s="45">
        <f t="shared" si="85"/>
        <v>53</v>
      </c>
      <c r="G379" s="47">
        <f t="shared" si="86"/>
        <v>-1</v>
      </c>
      <c r="H379" s="47">
        <f t="shared" si="87"/>
        <v>-1</v>
      </c>
      <c r="I379" s="48">
        <f t="shared" si="88"/>
        <v>4.8828125</v>
      </c>
      <c r="J379" s="48">
        <f t="shared" si="89"/>
        <v>1.03515625</v>
      </c>
      <c r="K379" s="49">
        <f t="shared" si="90"/>
        <v>2.003205128205128</v>
      </c>
      <c r="L379" s="49">
        <f t="shared" si="91"/>
        <v>0.4246794871794872</v>
      </c>
      <c r="M379" s="50">
        <f t="shared" si="95"/>
        <v>-1.5024038461538463</v>
      </c>
      <c r="N379" s="50">
        <f t="shared" si="96"/>
        <v>-2.003205128205128</v>
      </c>
      <c r="O379" s="50">
        <f t="shared" si="97"/>
        <v>-2.003205128205128</v>
      </c>
      <c r="P379" s="45"/>
      <c r="Q379" s="46">
        <f t="shared" si="92"/>
        <v>-1.1734076927357564</v>
      </c>
    </row>
    <row r="380" spans="1:17" ht="12.75">
      <c r="A380" s="44">
        <f t="shared" si="82"/>
        <v>258.75</v>
      </c>
      <c r="B380" s="45">
        <f t="shared" si="93"/>
        <v>4.516039439535327</v>
      </c>
      <c r="C380" s="45">
        <f t="shared" si="94"/>
        <v>-0.9807852804032303</v>
      </c>
      <c r="D380" s="45">
        <f t="shared" si="83"/>
        <v>-0.19509032201612866</v>
      </c>
      <c r="E380" s="45">
        <f t="shared" si="84"/>
        <v>251</v>
      </c>
      <c r="F380" s="45">
        <f t="shared" si="85"/>
        <v>49</v>
      </c>
      <c r="G380" s="47">
        <f t="shared" si="86"/>
        <v>-1</v>
      </c>
      <c r="H380" s="47">
        <f t="shared" si="87"/>
        <v>-1</v>
      </c>
      <c r="I380" s="48">
        <f t="shared" si="88"/>
        <v>4.90234375</v>
      </c>
      <c r="J380" s="48">
        <f t="shared" si="89"/>
        <v>0.95703125</v>
      </c>
      <c r="K380" s="49">
        <f t="shared" si="90"/>
        <v>2.011217948717949</v>
      </c>
      <c r="L380" s="49">
        <f t="shared" si="91"/>
        <v>0.3926282051282051</v>
      </c>
      <c r="M380" s="50">
        <f t="shared" si="95"/>
        <v>-1.5084134615384617</v>
      </c>
      <c r="N380" s="50">
        <f t="shared" si="96"/>
        <v>-2.011217948717949</v>
      </c>
      <c r="O380" s="50">
        <f t="shared" si="97"/>
        <v>-2.011217948717949</v>
      </c>
      <c r="P380" s="45"/>
      <c r="Q380" s="46">
        <f t="shared" si="92"/>
        <v>-1.1638251683583714</v>
      </c>
    </row>
    <row r="381" spans="1:17" ht="12.75">
      <c r="A381" s="44">
        <f t="shared" si="82"/>
        <v>259.453125</v>
      </c>
      <c r="B381" s="45">
        <f t="shared" si="93"/>
        <v>4.528311285838413</v>
      </c>
      <c r="C381" s="45">
        <f t="shared" si="94"/>
        <v>-0.9831054874312163</v>
      </c>
      <c r="D381" s="45">
        <f t="shared" si="83"/>
        <v>-0.18303988795514095</v>
      </c>
      <c r="E381" s="45">
        <f t="shared" si="84"/>
        <v>251</v>
      </c>
      <c r="F381" s="45">
        <f t="shared" si="85"/>
        <v>46</v>
      </c>
      <c r="G381" s="47">
        <f t="shared" si="86"/>
        <v>-1</v>
      </c>
      <c r="H381" s="47">
        <f t="shared" si="87"/>
        <v>-1</v>
      </c>
      <c r="I381" s="48">
        <f t="shared" si="88"/>
        <v>4.90234375</v>
      </c>
      <c r="J381" s="48">
        <f t="shared" si="89"/>
        <v>0.8984375</v>
      </c>
      <c r="K381" s="49">
        <f t="shared" si="90"/>
        <v>2.011217948717949</v>
      </c>
      <c r="L381" s="49">
        <f t="shared" si="91"/>
        <v>0.3685897435897436</v>
      </c>
      <c r="M381" s="50">
        <f t="shared" si="95"/>
        <v>-1.5084134615384617</v>
      </c>
      <c r="N381" s="50">
        <f t="shared" si="96"/>
        <v>-2.011217948717949</v>
      </c>
      <c r="O381" s="50">
        <f t="shared" si="97"/>
        <v>-2.011217948717949</v>
      </c>
      <c r="P381" s="45"/>
      <c r="Q381" s="46">
        <f t="shared" si="92"/>
        <v>-1.154067376191518</v>
      </c>
    </row>
    <row r="382" spans="1:17" ht="12.75">
      <c r="A382" s="44">
        <f t="shared" si="82"/>
        <v>260.15625</v>
      </c>
      <c r="B382" s="45">
        <f t="shared" si="93"/>
        <v>4.540583132141498</v>
      </c>
      <c r="C382" s="45">
        <f t="shared" si="94"/>
        <v>-0.9852776423889411</v>
      </c>
      <c r="D382" s="45">
        <f t="shared" si="83"/>
        <v>-0.1709618887603017</v>
      </c>
      <c r="E382" s="45">
        <f t="shared" si="84"/>
        <v>252</v>
      </c>
      <c r="F382" s="45">
        <f t="shared" si="85"/>
        <v>43</v>
      </c>
      <c r="G382" s="47">
        <f t="shared" si="86"/>
        <v>-1</v>
      </c>
      <c r="H382" s="47">
        <f t="shared" si="87"/>
        <v>-1</v>
      </c>
      <c r="I382" s="48">
        <f t="shared" si="88"/>
        <v>4.921875</v>
      </c>
      <c r="J382" s="48">
        <f t="shared" si="89"/>
        <v>0.83984375</v>
      </c>
      <c r="K382" s="49">
        <f t="shared" si="90"/>
        <v>2.019230769230769</v>
      </c>
      <c r="L382" s="49">
        <f t="shared" si="91"/>
        <v>0.34455128205128205</v>
      </c>
      <c r="M382" s="50">
        <f t="shared" si="95"/>
        <v>-1.5144230769230769</v>
      </c>
      <c r="N382" s="50">
        <f t="shared" si="96"/>
        <v>-2.019230769230769</v>
      </c>
      <c r="O382" s="50">
        <f t="shared" si="97"/>
        <v>-2.019230769230769</v>
      </c>
      <c r="P382" s="45"/>
      <c r="Q382" s="46">
        <f t="shared" si="92"/>
        <v>-1.1441357857228027</v>
      </c>
    </row>
    <row r="383" spans="1:17" ht="12.75">
      <c r="A383" s="44">
        <f t="shared" si="82"/>
        <v>260.859375</v>
      </c>
      <c r="B383" s="45">
        <f t="shared" si="93"/>
        <v>4.552854978444583</v>
      </c>
      <c r="C383" s="45">
        <f t="shared" si="94"/>
        <v>-0.9873014181578583</v>
      </c>
      <c r="D383" s="45">
        <f t="shared" si="83"/>
        <v>-0.15885814333386153</v>
      </c>
      <c r="E383" s="45">
        <f t="shared" si="84"/>
        <v>252</v>
      </c>
      <c r="F383" s="45">
        <f t="shared" si="85"/>
        <v>40</v>
      </c>
      <c r="G383" s="47">
        <f t="shared" si="86"/>
        <v>-1</v>
      </c>
      <c r="H383" s="47">
        <f t="shared" si="87"/>
        <v>-1</v>
      </c>
      <c r="I383" s="48">
        <f t="shared" si="88"/>
        <v>4.921875</v>
      </c>
      <c r="J383" s="48">
        <f t="shared" si="89"/>
        <v>0.78125</v>
      </c>
      <c r="K383" s="49">
        <f t="shared" si="90"/>
        <v>2.019230769230769</v>
      </c>
      <c r="L383" s="49">
        <f t="shared" si="91"/>
        <v>0.32051282051282054</v>
      </c>
      <c r="M383" s="50">
        <f t="shared" si="95"/>
        <v>-1.5144230769230769</v>
      </c>
      <c r="N383" s="50">
        <f t="shared" si="96"/>
        <v>-2.019230769230769</v>
      </c>
      <c r="O383" s="50">
        <f t="shared" si="97"/>
        <v>-2.019230769230769</v>
      </c>
      <c r="P383" s="45"/>
      <c r="Q383" s="46">
        <f t="shared" si="92"/>
        <v>-1.1340318926132207</v>
      </c>
    </row>
    <row r="384" spans="1:17" ht="12.75">
      <c r="A384" s="44">
        <f t="shared" si="82"/>
        <v>261.5625</v>
      </c>
      <c r="B384" s="45">
        <f t="shared" si="93"/>
        <v>4.565126824747668</v>
      </c>
      <c r="C384" s="45">
        <f t="shared" si="94"/>
        <v>-0.9891765099647809</v>
      </c>
      <c r="D384" s="45">
        <f t="shared" si="83"/>
        <v>-0.1467304744553623</v>
      </c>
      <c r="E384" s="45">
        <f t="shared" si="84"/>
        <v>253</v>
      </c>
      <c r="F384" s="45">
        <f t="shared" si="85"/>
        <v>37</v>
      </c>
      <c r="G384" s="47">
        <f t="shared" si="86"/>
        <v>-1</v>
      </c>
      <c r="H384" s="47">
        <f t="shared" si="87"/>
        <v>-1</v>
      </c>
      <c r="I384" s="48">
        <f t="shared" si="88"/>
        <v>4.94140625</v>
      </c>
      <c r="J384" s="48">
        <f t="shared" si="89"/>
        <v>0.72265625</v>
      </c>
      <c r="K384" s="49">
        <f t="shared" si="90"/>
        <v>2.02724358974359</v>
      </c>
      <c r="L384" s="49">
        <f t="shared" si="91"/>
        <v>0.296474358974359</v>
      </c>
      <c r="M384" s="50">
        <f t="shared" si="95"/>
        <v>-1.5204326923076925</v>
      </c>
      <c r="N384" s="50">
        <f t="shared" si="96"/>
        <v>-2.02724358974359</v>
      </c>
      <c r="O384" s="50">
        <f t="shared" si="97"/>
        <v>-2.02724358974359</v>
      </c>
      <c r="P384" s="45"/>
      <c r="Q384" s="46">
        <f t="shared" si="92"/>
        <v>-1.1237572184719073</v>
      </c>
    </row>
    <row r="385" spans="1:17" ht="12.75">
      <c r="A385" s="44">
        <f t="shared" si="82"/>
        <v>262.265625</v>
      </c>
      <c r="B385" s="45">
        <f t="shared" si="93"/>
        <v>4.577398671050753</v>
      </c>
      <c r="C385" s="45">
        <f t="shared" si="94"/>
        <v>-0.99090263542778</v>
      </c>
      <c r="D385" s="45">
        <f t="shared" si="83"/>
        <v>-0.13458070850712636</v>
      </c>
      <c r="E385" s="45">
        <f t="shared" si="84"/>
        <v>253</v>
      </c>
      <c r="F385" s="45">
        <f t="shared" si="85"/>
        <v>34</v>
      </c>
      <c r="G385" s="47">
        <f t="shared" si="86"/>
        <v>-1</v>
      </c>
      <c r="H385" s="47">
        <f t="shared" si="87"/>
        <v>-1</v>
      </c>
      <c r="I385" s="48">
        <f t="shared" si="88"/>
        <v>4.94140625</v>
      </c>
      <c r="J385" s="48">
        <f t="shared" si="89"/>
        <v>0.6640625</v>
      </c>
      <c r="K385" s="49">
        <f t="shared" si="90"/>
        <v>2.02724358974359</v>
      </c>
      <c r="L385" s="49">
        <f t="shared" si="91"/>
        <v>0.2724358974358974</v>
      </c>
      <c r="M385" s="50">
        <f t="shared" si="95"/>
        <v>-1.5204326923076925</v>
      </c>
      <c r="N385" s="50">
        <f t="shared" si="96"/>
        <v>-2.02724358974359</v>
      </c>
      <c r="O385" s="50">
        <f t="shared" si="97"/>
        <v>-2.02724358974359</v>
      </c>
      <c r="P385" s="45"/>
      <c r="Q385" s="46">
        <f t="shared" si="92"/>
        <v>-1.113313310626996</v>
      </c>
    </row>
    <row r="386" spans="1:17" ht="12.75">
      <c r="A386" s="44">
        <f t="shared" si="82"/>
        <v>262.96875</v>
      </c>
      <c r="B386" s="45">
        <f t="shared" si="93"/>
        <v>4.589670517353839</v>
      </c>
      <c r="C386" s="45">
        <f t="shared" si="94"/>
        <v>-0.9924795345987101</v>
      </c>
      <c r="D386" s="45">
        <f t="shared" si="83"/>
        <v>-0.12241067519921596</v>
      </c>
      <c r="E386" s="45">
        <f t="shared" si="84"/>
        <v>254</v>
      </c>
      <c r="F386" s="45">
        <f t="shared" si="85"/>
        <v>31</v>
      </c>
      <c r="G386" s="47">
        <f t="shared" si="86"/>
        <v>-1</v>
      </c>
      <c r="H386" s="47">
        <f t="shared" si="87"/>
        <v>-1</v>
      </c>
      <c r="I386" s="48">
        <f t="shared" si="88"/>
        <v>4.9609375</v>
      </c>
      <c r="J386" s="48">
        <f t="shared" si="89"/>
        <v>0.60546875</v>
      </c>
      <c r="K386" s="49">
        <f t="shared" si="90"/>
        <v>2.03525641025641</v>
      </c>
      <c r="L386" s="49">
        <f t="shared" si="91"/>
        <v>0.2483974358974359</v>
      </c>
      <c r="M386" s="50">
        <f t="shared" si="95"/>
        <v>-1.5264423076923075</v>
      </c>
      <c r="N386" s="50">
        <f t="shared" si="96"/>
        <v>-2.03525641025641</v>
      </c>
      <c r="O386" s="50">
        <f t="shared" si="97"/>
        <v>-2.03525641025641</v>
      </c>
      <c r="P386" s="45"/>
      <c r="Q386" s="46">
        <f t="shared" si="92"/>
        <v>-1.1027017418925933</v>
      </c>
    </row>
    <row r="387" spans="1:17" ht="12.75">
      <c r="A387" s="44">
        <f t="shared" si="82"/>
        <v>263.671875</v>
      </c>
      <c r="B387" s="45">
        <f t="shared" si="93"/>
        <v>4.601942363656923</v>
      </c>
      <c r="C387" s="45">
        <f t="shared" si="94"/>
        <v>-0.9939069700023561</v>
      </c>
      <c r="D387" s="45">
        <f t="shared" si="83"/>
        <v>-0.11022220729388331</v>
      </c>
      <c r="E387" s="45">
        <f t="shared" si="84"/>
        <v>254</v>
      </c>
      <c r="F387" s="45">
        <f t="shared" si="85"/>
        <v>28</v>
      </c>
      <c r="G387" s="47">
        <f t="shared" si="86"/>
        <v>-1</v>
      </c>
      <c r="H387" s="47">
        <f t="shared" si="87"/>
        <v>-1</v>
      </c>
      <c r="I387" s="48">
        <f t="shared" si="88"/>
        <v>4.9609375</v>
      </c>
      <c r="J387" s="48">
        <f t="shared" si="89"/>
        <v>0.546875</v>
      </c>
      <c r="K387" s="49">
        <f t="shared" si="90"/>
        <v>2.03525641025641</v>
      </c>
      <c r="L387" s="49">
        <f t="shared" si="91"/>
        <v>0.22435897435897437</v>
      </c>
      <c r="M387" s="50">
        <f t="shared" si="95"/>
        <v>-1.5264423076923075</v>
      </c>
      <c r="N387" s="50">
        <f t="shared" si="96"/>
        <v>-2.03525641025641</v>
      </c>
      <c r="O387" s="50">
        <f t="shared" si="97"/>
        <v>-2.03525641025641</v>
      </c>
      <c r="P387" s="45"/>
      <c r="Q387" s="46">
        <f t="shared" si="92"/>
        <v>-1.0919241103319166</v>
      </c>
    </row>
    <row r="388" spans="1:17" ht="12.75">
      <c r="A388" s="44">
        <f t="shared" si="82"/>
        <v>264.375</v>
      </c>
      <c r="B388" s="45">
        <f t="shared" si="93"/>
        <v>4.614214209960009</v>
      </c>
      <c r="C388" s="45">
        <f t="shared" si="94"/>
        <v>-0.9951847266721969</v>
      </c>
      <c r="D388" s="45">
        <f t="shared" si="83"/>
        <v>-0.09801714032956045</v>
      </c>
      <c r="E388" s="45">
        <f t="shared" si="84"/>
        <v>254</v>
      </c>
      <c r="F388" s="45">
        <f t="shared" si="85"/>
        <v>25</v>
      </c>
      <c r="G388" s="47">
        <f t="shared" si="86"/>
        <v>-1</v>
      </c>
      <c r="H388" s="47">
        <f t="shared" si="87"/>
        <v>-1</v>
      </c>
      <c r="I388" s="48">
        <f t="shared" si="88"/>
        <v>4.9609375</v>
      </c>
      <c r="J388" s="48">
        <f t="shared" si="89"/>
        <v>0.48828125</v>
      </c>
      <c r="K388" s="49">
        <f t="shared" si="90"/>
        <v>2.03525641025641</v>
      </c>
      <c r="L388" s="49">
        <f t="shared" si="91"/>
        <v>0.2003205128205128</v>
      </c>
      <c r="M388" s="50">
        <f t="shared" si="95"/>
        <v>-1.5264423076923075</v>
      </c>
      <c r="N388" s="50">
        <f t="shared" si="96"/>
        <v>-2.03525641025641</v>
      </c>
      <c r="O388" s="50">
        <f t="shared" si="97"/>
        <v>-2.03525641025641</v>
      </c>
      <c r="P388" s="45"/>
      <c r="Q388" s="46">
        <f t="shared" si="92"/>
        <v>-1.0809820390166371</v>
      </c>
    </row>
    <row r="389" spans="1:17" ht="12.75">
      <c r="A389" s="44">
        <f t="shared" si="82"/>
        <v>265.078125</v>
      </c>
      <c r="B389" s="45">
        <f t="shared" si="93"/>
        <v>4.626486056263094</v>
      </c>
      <c r="C389" s="45">
        <f t="shared" si="94"/>
        <v>-0.996312612182778</v>
      </c>
      <c r="D389" s="45">
        <f t="shared" si="83"/>
        <v>-0.08579731234444023</v>
      </c>
      <c r="E389" s="45">
        <f t="shared" si="84"/>
        <v>255</v>
      </c>
      <c r="F389" s="45">
        <f t="shared" si="85"/>
        <v>21</v>
      </c>
      <c r="G389" s="47">
        <f t="shared" si="86"/>
        <v>-1</v>
      </c>
      <c r="H389" s="47">
        <f t="shared" si="87"/>
        <v>-1</v>
      </c>
      <c r="I389" s="48">
        <f t="shared" si="88"/>
        <v>4.98046875</v>
      </c>
      <c r="J389" s="48">
        <f t="shared" si="89"/>
        <v>0.41015625</v>
      </c>
      <c r="K389" s="49">
        <f t="shared" si="90"/>
        <v>2.043269230769231</v>
      </c>
      <c r="L389" s="49">
        <f t="shared" si="91"/>
        <v>0.16826923076923075</v>
      </c>
      <c r="M389" s="50">
        <f t="shared" si="95"/>
        <v>-1.5324519230769231</v>
      </c>
      <c r="N389" s="50">
        <f t="shared" si="96"/>
        <v>-2.043269230769231</v>
      </c>
      <c r="O389" s="50">
        <f t="shared" si="97"/>
        <v>-2.043269230769231</v>
      </c>
      <c r="P389" s="45"/>
      <c r="Q389" s="46">
        <f t="shared" si="92"/>
        <v>-1.0698771757824455</v>
      </c>
    </row>
    <row r="390" spans="1:17" ht="12.75">
      <c r="A390" s="44">
        <f t="shared" si="82"/>
        <v>265.78125</v>
      </c>
      <c r="B390" s="45">
        <f t="shared" si="93"/>
        <v>4.638757902566179</v>
      </c>
      <c r="C390" s="45">
        <f t="shared" si="94"/>
        <v>-0.9972904566786902</v>
      </c>
      <c r="D390" s="45">
        <f t="shared" si="83"/>
        <v>-0.07356456359966736</v>
      </c>
      <c r="E390" s="45">
        <f t="shared" si="84"/>
        <v>255</v>
      </c>
      <c r="F390" s="45">
        <f t="shared" si="85"/>
        <v>18</v>
      </c>
      <c r="G390" s="47">
        <f t="shared" si="86"/>
        <v>-1</v>
      </c>
      <c r="H390" s="47">
        <f t="shared" si="87"/>
        <v>-1</v>
      </c>
      <c r="I390" s="48">
        <f t="shared" si="88"/>
        <v>4.98046875</v>
      </c>
      <c r="J390" s="48">
        <f t="shared" si="89"/>
        <v>0.3515625</v>
      </c>
      <c r="K390" s="49">
        <f t="shared" si="90"/>
        <v>2.043269230769231</v>
      </c>
      <c r="L390" s="49">
        <f t="shared" si="91"/>
        <v>0.14423076923076925</v>
      </c>
      <c r="M390" s="50">
        <f t="shared" si="95"/>
        <v>-1.5324519230769231</v>
      </c>
      <c r="N390" s="50">
        <f t="shared" si="96"/>
        <v>-2.043269230769231</v>
      </c>
      <c r="O390" s="50">
        <f t="shared" si="97"/>
        <v>-2.043269230769231</v>
      </c>
      <c r="P390" s="45"/>
      <c r="Q390" s="46">
        <f t="shared" si="92"/>
        <v>-1.0586111929808992</v>
      </c>
    </row>
    <row r="391" spans="1:17" ht="12.75">
      <c r="A391" s="44">
        <f t="shared" si="82"/>
        <v>266.484375</v>
      </c>
      <c r="B391" s="45">
        <f t="shared" si="93"/>
        <v>4.651029748869264</v>
      </c>
      <c r="C391" s="45">
        <f t="shared" si="94"/>
        <v>-0.9981181129001492</v>
      </c>
      <c r="D391" s="45">
        <f t="shared" si="83"/>
        <v>-0.061320736302208995</v>
      </c>
      <c r="E391" s="45">
        <f t="shared" si="84"/>
        <v>255</v>
      </c>
      <c r="F391" s="45">
        <f t="shared" si="85"/>
        <v>15</v>
      </c>
      <c r="G391" s="47">
        <f t="shared" si="86"/>
        <v>-1</v>
      </c>
      <c r="H391" s="47">
        <f t="shared" si="87"/>
        <v>-1</v>
      </c>
      <c r="I391" s="48">
        <f t="shared" si="88"/>
        <v>4.98046875</v>
      </c>
      <c r="J391" s="48">
        <f t="shared" si="89"/>
        <v>0.29296875</v>
      </c>
      <c r="K391" s="49">
        <f t="shared" si="90"/>
        <v>2.043269230769231</v>
      </c>
      <c r="L391" s="49">
        <f t="shared" si="91"/>
        <v>0.1201923076923077</v>
      </c>
      <c r="M391" s="50">
        <f t="shared" si="95"/>
        <v>-1.5324519230769231</v>
      </c>
      <c r="N391" s="50">
        <f t="shared" si="96"/>
        <v>-2.043269230769231</v>
      </c>
      <c r="O391" s="50">
        <f t="shared" si="97"/>
        <v>-2.043269230769231</v>
      </c>
      <c r="P391" s="45"/>
      <c r="Q391" s="46">
        <f t="shared" si="92"/>
        <v>-1.0471857872275672</v>
      </c>
    </row>
    <row r="392" spans="1:17" ht="12.75">
      <c r="A392" s="44">
        <f t="shared" si="82"/>
        <v>267.1875</v>
      </c>
      <c r="B392" s="45">
        <f t="shared" si="93"/>
        <v>4.663301595172349</v>
      </c>
      <c r="C392" s="45">
        <f t="shared" si="94"/>
        <v>-0.9987954562051724</v>
      </c>
      <c r="D392" s="45">
        <f t="shared" si="83"/>
        <v>-0.04906767432741803</v>
      </c>
      <c r="E392" s="45">
        <f t="shared" si="84"/>
        <v>255</v>
      </c>
      <c r="F392" s="45">
        <f t="shared" si="85"/>
        <v>12</v>
      </c>
      <c r="G392" s="47">
        <f t="shared" si="86"/>
        <v>-1</v>
      </c>
      <c r="H392" s="47">
        <f t="shared" si="87"/>
        <v>-1</v>
      </c>
      <c r="I392" s="48">
        <f t="shared" si="88"/>
        <v>4.98046875</v>
      </c>
      <c r="J392" s="48">
        <f t="shared" si="89"/>
        <v>0.234375</v>
      </c>
      <c r="K392" s="49">
        <f t="shared" si="90"/>
        <v>2.043269230769231</v>
      </c>
      <c r="L392" s="49">
        <f t="shared" si="91"/>
        <v>0.09615384615384616</v>
      </c>
      <c r="M392" s="50">
        <f t="shared" si="95"/>
        <v>-1.5324519230769231</v>
      </c>
      <c r="N392" s="50">
        <f t="shared" si="96"/>
        <v>-2.043269230769231</v>
      </c>
      <c r="O392" s="50">
        <f t="shared" si="97"/>
        <v>-2.043269230769231</v>
      </c>
      <c r="P392" s="45"/>
      <c r="Q392" s="46">
        <f t="shared" si="92"/>
        <v>-1.0356026791465318</v>
      </c>
    </row>
    <row r="393" spans="1:17" ht="12.75">
      <c r="A393" s="44">
        <f t="shared" si="82"/>
        <v>267.890625</v>
      </c>
      <c r="B393" s="45">
        <f t="shared" si="93"/>
        <v>4.675573441475434</v>
      </c>
      <c r="C393" s="45">
        <f t="shared" si="94"/>
        <v>-0.9993223845883494</v>
      </c>
      <c r="D393" s="45">
        <f t="shared" si="83"/>
        <v>-0.03680722294135933</v>
      </c>
      <c r="E393" s="45">
        <f t="shared" si="84"/>
        <v>255</v>
      </c>
      <c r="F393" s="45">
        <f t="shared" si="85"/>
        <v>9</v>
      </c>
      <c r="G393" s="47">
        <f t="shared" si="86"/>
        <v>-1</v>
      </c>
      <c r="H393" s="47">
        <f t="shared" si="87"/>
        <v>-1</v>
      </c>
      <c r="I393" s="48">
        <f t="shared" si="88"/>
        <v>4.98046875</v>
      </c>
      <c r="J393" s="48">
        <f t="shared" si="89"/>
        <v>0.17578125</v>
      </c>
      <c r="K393" s="49">
        <f t="shared" si="90"/>
        <v>2.043269230769231</v>
      </c>
      <c r="L393" s="49">
        <f t="shared" si="91"/>
        <v>0.07211538461538462</v>
      </c>
      <c r="M393" s="50">
        <f t="shared" si="95"/>
        <v>-1.5324519230769231</v>
      </c>
      <c r="N393" s="50">
        <f t="shared" si="96"/>
        <v>-2.043269230769231</v>
      </c>
      <c r="O393" s="50">
        <f t="shared" si="97"/>
        <v>-2.043269230769231</v>
      </c>
      <c r="P393" s="45"/>
      <c r="Q393" s="46">
        <f t="shared" si="92"/>
        <v>-1.0238636131112617</v>
      </c>
    </row>
    <row r="394" spans="1:17" ht="12.75">
      <c r="A394" s="44">
        <f t="shared" si="82"/>
        <v>268.59375</v>
      </c>
      <c r="B394" s="45">
        <f t="shared" si="93"/>
        <v>4.6878452877785195</v>
      </c>
      <c r="C394" s="45">
        <f t="shared" si="94"/>
        <v>-0.9996988186962042</v>
      </c>
      <c r="D394" s="45">
        <f t="shared" si="83"/>
        <v>-0.02454122852291239</v>
      </c>
      <c r="E394" s="45">
        <f t="shared" si="84"/>
        <v>255</v>
      </c>
      <c r="F394" s="45">
        <f t="shared" si="85"/>
        <v>6</v>
      </c>
      <c r="G394" s="47">
        <f t="shared" si="86"/>
        <v>-1</v>
      </c>
      <c r="H394" s="47">
        <f t="shared" si="87"/>
        <v>-1</v>
      </c>
      <c r="I394" s="48">
        <f t="shared" si="88"/>
        <v>4.98046875</v>
      </c>
      <c r="J394" s="48">
        <f t="shared" si="89"/>
        <v>0.1171875</v>
      </c>
      <c r="K394" s="49">
        <f t="shared" si="90"/>
        <v>2.043269230769231</v>
      </c>
      <c r="L394" s="49">
        <f t="shared" si="91"/>
        <v>0.04807692307692308</v>
      </c>
      <c r="M394" s="50">
        <f t="shared" si="95"/>
        <v>-1.5324519230769231</v>
      </c>
      <c r="N394" s="50">
        <f t="shared" si="96"/>
        <v>-2.043269230769231</v>
      </c>
      <c r="O394" s="50">
        <f t="shared" si="97"/>
        <v>-2.043269230769231</v>
      </c>
      <c r="P394" s="45"/>
      <c r="Q394" s="46">
        <f t="shared" si="92"/>
        <v>-1.0119703569819247</v>
      </c>
    </row>
    <row r="395" spans="1:17" ht="12.75">
      <c r="A395" s="44">
        <f t="shared" si="82"/>
        <v>269.296875</v>
      </c>
      <c r="B395" s="45">
        <f t="shared" si="93"/>
        <v>4.700117134081604</v>
      </c>
      <c r="C395" s="45">
        <f t="shared" si="94"/>
        <v>-0.9999247018391445</v>
      </c>
      <c r="D395" s="45">
        <f t="shared" si="83"/>
        <v>-0.012271538285720512</v>
      </c>
      <c r="E395" s="45">
        <f t="shared" si="84"/>
        <v>255</v>
      </c>
      <c r="F395" s="45">
        <f t="shared" si="85"/>
        <v>3</v>
      </c>
      <c r="G395" s="47">
        <f t="shared" si="86"/>
        <v>-1</v>
      </c>
      <c r="H395" s="47">
        <f t="shared" si="87"/>
        <v>-1</v>
      </c>
      <c r="I395" s="48">
        <f t="shared" si="88"/>
        <v>4.98046875</v>
      </c>
      <c r="J395" s="48">
        <f t="shared" si="89"/>
        <v>0.05859375</v>
      </c>
      <c r="K395" s="49">
        <f t="shared" si="90"/>
        <v>2.043269230769231</v>
      </c>
      <c r="L395" s="49">
        <f t="shared" si="91"/>
        <v>0.02403846153846154</v>
      </c>
      <c r="M395" s="50">
        <f t="shared" si="95"/>
        <v>-1.5324519230769231</v>
      </c>
      <c r="N395" s="50">
        <f t="shared" si="96"/>
        <v>-2.043269230769231</v>
      </c>
      <c r="O395" s="50">
        <f t="shared" si="97"/>
        <v>-2.043269230769231</v>
      </c>
      <c r="P395" s="45"/>
      <c r="Q395" s="46">
        <f t="shared" si="92"/>
        <v>-0.9999247018391447</v>
      </c>
    </row>
    <row r="396" spans="1:17" ht="12.75">
      <c r="A396" s="44">
        <f t="shared" si="82"/>
        <v>270</v>
      </c>
      <c r="B396" s="45">
        <f t="shared" si="93"/>
        <v>4.71238898038469</v>
      </c>
      <c r="C396" s="45">
        <f t="shared" si="94"/>
        <v>-1</v>
      </c>
      <c r="D396" s="45">
        <f t="shared" si="83"/>
        <v>-1.83772268236293E-16</v>
      </c>
      <c r="E396" s="45">
        <f t="shared" si="84"/>
        <v>256</v>
      </c>
      <c r="F396" s="45">
        <f t="shared" si="85"/>
        <v>0</v>
      </c>
      <c r="G396" s="47">
        <f t="shared" si="86"/>
        <v>-1</v>
      </c>
      <c r="H396" s="47">
        <f t="shared" si="87"/>
        <v>-1</v>
      </c>
      <c r="I396" s="48">
        <f t="shared" si="88"/>
        <v>5</v>
      </c>
      <c r="J396" s="48">
        <f t="shared" si="89"/>
        <v>0</v>
      </c>
      <c r="K396" s="49">
        <f t="shared" si="90"/>
        <v>2.051282051282051</v>
      </c>
      <c r="L396" s="49">
        <f t="shared" si="91"/>
        <v>0</v>
      </c>
      <c r="M396" s="50">
        <f t="shared" si="95"/>
        <v>-1.5384615384615383</v>
      </c>
      <c r="N396" s="50">
        <f t="shared" si="96"/>
        <v>-2.051282051282051</v>
      </c>
      <c r="O396" s="50">
        <f t="shared" si="97"/>
        <v>-2.051282051282051</v>
      </c>
      <c r="P396" s="45"/>
      <c r="Q396" s="46">
        <f t="shared" si="92"/>
        <v>-0.9877284617142799</v>
      </c>
    </row>
    <row r="397" spans="1:17" ht="12.75">
      <c r="A397" s="44">
        <f aca="true" t="shared" si="98" ref="A397:A460">A396+B$9</f>
        <v>270.703125</v>
      </c>
      <c r="B397" s="45">
        <f t="shared" si="93"/>
        <v>4.724660826687775</v>
      </c>
      <c r="C397" s="45">
        <f t="shared" si="94"/>
        <v>-0.9999247018391445</v>
      </c>
      <c r="D397" s="45">
        <f aca="true" t="shared" si="99" ref="D397:D460">COS(B397)</f>
        <v>0.012271538285720144</v>
      </c>
      <c r="E397" s="45">
        <f aca="true" t="shared" si="100" ref="E397:E460">INT(ABS(C397*256))</f>
        <v>255</v>
      </c>
      <c r="F397" s="45">
        <f aca="true" t="shared" si="101" ref="F397:F460">INT(ABS(D397*256))</f>
        <v>3</v>
      </c>
      <c r="G397" s="47">
        <f aca="true" t="shared" si="102" ref="G397:G460">IF(C397&gt;=0,1,-1)</f>
        <v>-1</v>
      </c>
      <c r="H397" s="47">
        <f aca="true" t="shared" si="103" ref="H397:H460">IF(D397&gt;=0,1,-1)</f>
        <v>1</v>
      </c>
      <c r="I397" s="48">
        <f aca="true" t="shared" si="104" ref="I397:I460">E397/256*5</f>
        <v>4.98046875</v>
      </c>
      <c r="J397" s="48">
        <f aca="true" t="shared" si="105" ref="J397:J460">F397/256*5</f>
        <v>0.05859375</v>
      </c>
      <c r="K397" s="49">
        <f aca="true" t="shared" si="106" ref="K397:K460">I397/$H$2*4000</f>
        <v>2.043269230769231</v>
      </c>
      <c r="L397" s="49">
        <f aca="true" t="shared" si="107" ref="L397:L460">J397/$H$2*4000</f>
        <v>0.02403846153846154</v>
      </c>
      <c r="M397" s="50">
        <f t="shared" si="95"/>
        <v>-1.5324519230769231</v>
      </c>
      <c r="N397" s="50">
        <f t="shared" si="96"/>
        <v>-2.043269230769231</v>
      </c>
      <c r="O397" s="50">
        <f t="shared" si="97"/>
        <v>-2.043269230769231</v>
      </c>
      <c r="P397" s="45"/>
      <c r="Q397" s="46">
        <f aca="true" t="shared" si="108" ref="Q397:Q460">C397+D398</f>
        <v>-0.9753834733162324</v>
      </c>
    </row>
    <row r="398" spans="1:17" ht="12.75">
      <c r="A398" s="44">
        <f t="shared" si="98"/>
        <v>271.40625</v>
      </c>
      <c r="B398" s="45">
        <f aca="true" t="shared" si="109" ref="B398:B461">A398/180*PI()</f>
        <v>4.73693267299086</v>
      </c>
      <c r="C398" s="45">
        <f aca="true" t="shared" si="110" ref="C398:C461">SIN(B398)</f>
        <v>-0.9996988186962042</v>
      </c>
      <c r="D398" s="45">
        <f t="shared" si="99"/>
        <v>0.02454122852291202</v>
      </c>
      <c r="E398" s="45">
        <f t="shared" si="100"/>
        <v>255</v>
      </c>
      <c r="F398" s="45">
        <f t="shared" si="101"/>
        <v>6</v>
      </c>
      <c r="G398" s="47">
        <f t="shared" si="102"/>
        <v>-1</v>
      </c>
      <c r="H398" s="47">
        <f t="shared" si="103"/>
        <v>1</v>
      </c>
      <c r="I398" s="48">
        <f t="shared" si="104"/>
        <v>4.98046875</v>
      </c>
      <c r="J398" s="48">
        <f t="shared" si="105"/>
        <v>0.1171875</v>
      </c>
      <c r="K398" s="49">
        <f t="shared" si="106"/>
        <v>2.043269230769231</v>
      </c>
      <c r="L398" s="49">
        <f t="shared" si="107"/>
        <v>0.04807692307692308</v>
      </c>
      <c r="M398" s="50">
        <f aca="true" t="shared" si="111" ref="M398:M461">IF((J$8-ABS(M397))*(M$7)+ABS(M397)&gt;ABS(K398)*0.75,G398*K398*0.75,(G398*((J$8-ABS(L394))*(M$7)*0.75)+ABS(M397)))</f>
        <v>-1.5324519230769231</v>
      </c>
      <c r="N398" s="50">
        <f aca="true" t="shared" si="112" ref="N398:N461">IF((J$8-ABS(N397))*(N$7)+ABS(N397)&gt;ABS(K398),G398*K398,G398*((J$8-ABS(N397))*(N$7)+ABS(N397)))</f>
        <v>-2.043269230769231</v>
      </c>
      <c r="O398" s="50">
        <f aca="true" t="shared" si="113" ref="O398:O461">IF((J$8-ABS(O397))*(O$7)+ABS(O397)&gt;ABS(K398),G398*K398,G398*((J$8-ABS(O397))*(O$7)+ABS(O397)))</f>
        <v>-2.043269230769231</v>
      </c>
      <c r="P398" s="45"/>
      <c r="Q398" s="46">
        <f t="shared" si="108"/>
        <v>-0.9628915957548453</v>
      </c>
    </row>
    <row r="399" spans="1:17" ht="12.75">
      <c r="A399" s="44">
        <f t="shared" si="98"/>
        <v>272.109375</v>
      </c>
      <c r="B399" s="45">
        <f t="shared" si="109"/>
        <v>4.749204519293945</v>
      </c>
      <c r="C399" s="45">
        <f t="shared" si="110"/>
        <v>-0.9993223845883495</v>
      </c>
      <c r="D399" s="45">
        <f t="shared" si="99"/>
        <v>0.036807222941358964</v>
      </c>
      <c r="E399" s="45">
        <f t="shared" si="100"/>
        <v>255</v>
      </c>
      <c r="F399" s="45">
        <f t="shared" si="101"/>
        <v>9</v>
      </c>
      <c r="G399" s="47">
        <f t="shared" si="102"/>
        <v>-1</v>
      </c>
      <c r="H399" s="47">
        <f t="shared" si="103"/>
        <v>1</v>
      </c>
      <c r="I399" s="48">
        <f t="shared" si="104"/>
        <v>4.98046875</v>
      </c>
      <c r="J399" s="48">
        <f t="shared" si="105"/>
        <v>0.17578125</v>
      </c>
      <c r="K399" s="49">
        <f t="shared" si="106"/>
        <v>2.043269230769231</v>
      </c>
      <c r="L399" s="49">
        <f t="shared" si="107"/>
        <v>0.07211538461538462</v>
      </c>
      <c r="M399" s="50">
        <f t="shared" si="111"/>
        <v>-1.5324519230769231</v>
      </c>
      <c r="N399" s="50">
        <f t="shared" si="112"/>
        <v>-2.043269230769231</v>
      </c>
      <c r="O399" s="50">
        <f t="shared" si="113"/>
        <v>-2.043269230769231</v>
      </c>
      <c r="P399" s="45"/>
      <c r="Q399" s="46">
        <f t="shared" si="108"/>
        <v>-0.9502547102609319</v>
      </c>
    </row>
    <row r="400" spans="1:17" ht="12.75">
      <c r="A400" s="44">
        <f t="shared" si="98"/>
        <v>272.8125</v>
      </c>
      <c r="B400" s="45">
        <f t="shared" si="109"/>
        <v>4.76147636559703</v>
      </c>
      <c r="C400" s="45">
        <f t="shared" si="110"/>
        <v>-0.9987954562051724</v>
      </c>
      <c r="D400" s="45">
        <f t="shared" si="99"/>
        <v>0.04906767432741766</v>
      </c>
      <c r="E400" s="45">
        <f t="shared" si="100"/>
        <v>255</v>
      </c>
      <c r="F400" s="45">
        <f t="shared" si="101"/>
        <v>12</v>
      </c>
      <c r="G400" s="47">
        <f t="shared" si="102"/>
        <v>-1</v>
      </c>
      <c r="H400" s="47">
        <f t="shared" si="103"/>
        <v>1</v>
      </c>
      <c r="I400" s="48">
        <f t="shared" si="104"/>
        <v>4.98046875</v>
      </c>
      <c r="J400" s="48">
        <f t="shared" si="105"/>
        <v>0.234375</v>
      </c>
      <c r="K400" s="49">
        <f t="shared" si="106"/>
        <v>2.043269230769231</v>
      </c>
      <c r="L400" s="49">
        <f t="shared" si="107"/>
        <v>0.09615384615384616</v>
      </c>
      <c r="M400" s="50">
        <f t="shared" si="111"/>
        <v>-1.5324519230769231</v>
      </c>
      <c r="N400" s="50">
        <f t="shared" si="112"/>
        <v>-2.043269230769231</v>
      </c>
      <c r="O400" s="50">
        <f t="shared" si="113"/>
        <v>-2.043269230769231</v>
      </c>
      <c r="P400" s="45"/>
      <c r="Q400" s="46">
        <f t="shared" si="108"/>
        <v>-0.9374747199029638</v>
      </c>
    </row>
    <row r="401" spans="1:17" ht="12.75">
      <c r="A401" s="44">
        <f t="shared" si="98"/>
        <v>273.515625</v>
      </c>
      <c r="B401" s="45">
        <f t="shared" si="109"/>
        <v>4.773748211900116</v>
      </c>
      <c r="C401" s="45">
        <f t="shared" si="110"/>
        <v>-0.9981181129001492</v>
      </c>
      <c r="D401" s="45">
        <f t="shared" si="99"/>
        <v>0.06132073630220863</v>
      </c>
      <c r="E401" s="45">
        <f t="shared" si="100"/>
        <v>255</v>
      </c>
      <c r="F401" s="45">
        <f t="shared" si="101"/>
        <v>15</v>
      </c>
      <c r="G401" s="47">
        <f t="shared" si="102"/>
        <v>-1</v>
      </c>
      <c r="H401" s="47">
        <f t="shared" si="103"/>
        <v>1</v>
      </c>
      <c r="I401" s="48">
        <f t="shared" si="104"/>
        <v>4.98046875</v>
      </c>
      <c r="J401" s="48">
        <f t="shared" si="105"/>
        <v>0.29296875</v>
      </c>
      <c r="K401" s="49">
        <f t="shared" si="106"/>
        <v>2.043269230769231</v>
      </c>
      <c r="L401" s="49">
        <f t="shared" si="107"/>
        <v>0.1201923076923077</v>
      </c>
      <c r="M401" s="50">
        <f t="shared" si="111"/>
        <v>-1.5324519230769231</v>
      </c>
      <c r="N401" s="50">
        <f t="shared" si="112"/>
        <v>-2.043269230769231</v>
      </c>
      <c r="O401" s="50">
        <f t="shared" si="113"/>
        <v>-2.043269230769231</v>
      </c>
      <c r="P401" s="45"/>
      <c r="Q401" s="46">
        <f t="shared" si="108"/>
        <v>-0.9245535493004822</v>
      </c>
    </row>
    <row r="402" spans="1:17" ht="12.75">
      <c r="A402" s="44">
        <f t="shared" si="98"/>
        <v>274.21875</v>
      </c>
      <c r="B402" s="45">
        <f t="shared" si="109"/>
        <v>4.7860200582032</v>
      </c>
      <c r="C402" s="45">
        <f t="shared" si="110"/>
        <v>-0.9972904566786902</v>
      </c>
      <c r="D402" s="45">
        <f t="shared" si="99"/>
        <v>0.07356456359966698</v>
      </c>
      <c r="E402" s="45">
        <f t="shared" si="100"/>
        <v>255</v>
      </c>
      <c r="F402" s="45">
        <f t="shared" si="101"/>
        <v>18</v>
      </c>
      <c r="G402" s="47">
        <f t="shared" si="102"/>
        <v>-1</v>
      </c>
      <c r="H402" s="47">
        <f t="shared" si="103"/>
        <v>1</v>
      </c>
      <c r="I402" s="48">
        <f t="shared" si="104"/>
        <v>4.98046875</v>
      </c>
      <c r="J402" s="48">
        <f t="shared" si="105"/>
        <v>0.3515625</v>
      </c>
      <c r="K402" s="49">
        <f t="shared" si="106"/>
        <v>2.043269230769231</v>
      </c>
      <c r="L402" s="49">
        <f t="shared" si="107"/>
        <v>0.14423076923076925</v>
      </c>
      <c r="M402" s="50">
        <f t="shared" si="111"/>
        <v>-1.5324519230769231</v>
      </c>
      <c r="N402" s="50">
        <f t="shared" si="112"/>
        <v>-2.043269230769231</v>
      </c>
      <c r="O402" s="50">
        <f t="shared" si="113"/>
        <v>-2.043269230769231</v>
      </c>
      <c r="P402" s="45"/>
      <c r="Q402" s="46">
        <f t="shared" si="108"/>
        <v>-0.9114931443342503</v>
      </c>
    </row>
    <row r="403" spans="1:17" ht="12.75">
      <c r="A403" s="44">
        <f t="shared" si="98"/>
        <v>274.921875</v>
      </c>
      <c r="B403" s="45">
        <f t="shared" si="109"/>
        <v>4.798291904506286</v>
      </c>
      <c r="C403" s="45">
        <f t="shared" si="110"/>
        <v>-0.996312612182778</v>
      </c>
      <c r="D403" s="45">
        <f t="shared" si="99"/>
        <v>0.08579731234443985</v>
      </c>
      <c r="E403" s="45">
        <f t="shared" si="100"/>
        <v>255</v>
      </c>
      <c r="F403" s="45">
        <f t="shared" si="101"/>
        <v>21</v>
      </c>
      <c r="G403" s="47">
        <f t="shared" si="102"/>
        <v>-1</v>
      </c>
      <c r="H403" s="47">
        <f t="shared" si="103"/>
        <v>1</v>
      </c>
      <c r="I403" s="48">
        <f t="shared" si="104"/>
        <v>4.98046875</v>
      </c>
      <c r="J403" s="48">
        <f t="shared" si="105"/>
        <v>0.41015625</v>
      </c>
      <c r="K403" s="49">
        <f t="shared" si="106"/>
        <v>2.043269230769231</v>
      </c>
      <c r="L403" s="49">
        <f t="shared" si="107"/>
        <v>0.16826923076923075</v>
      </c>
      <c r="M403" s="50">
        <f t="shared" si="111"/>
        <v>-1.5324519230769231</v>
      </c>
      <c r="N403" s="50">
        <f t="shared" si="112"/>
        <v>-2.043269230769231</v>
      </c>
      <c r="O403" s="50">
        <f t="shared" si="113"/>
        <v>-2.043269230769231</v>
      </c>
      <c r="P403" s="45"/>
      <c r="Q403" s="46">
        <f t="shared" si="108"/>
        <v>-0.8982954718532179</v>
      </c>
    </row>
    <row r="404" spans="1:17" ht="12.75">
      <c r="A404" s="44">
        <f t="shared" si="98"/>
        <v>275.625</v>
      </c>
      <c r="B404" s="45">
        <f t="shared" si="109"/>
        <v>4.81056375080937</v>
      </c>
      <c r="C404" s="45">
        <f t="shared" si="110"/>
        <v>-0.9951847266721969</v>
      </c>
      <c r="D404" s="45">
        <f t="shared" si="99"/>
        <v>0.09801714032956009</v>
      </c>
      <c r="E404" s="45">
        <f t="shared" si="100"/>
        <v>254</v>
      </c>
      <c r="F404" s="45">
        <f t="shared" si="101"/>
        <v>25</v>
      </c>
      <c r="G404" s="47">
        <f t="shared" si="102"/>
        <v>-1</v>
      </c>
      <c r="H404" s="47">
        <f t="shared" si="103"/>
        <v>1</v>
      </c>
      <c r="I404" s="48">
        <f t="shared" si="104"/>
        <v>4.9609375</v>
      </c>
      <c r="J404" s="48">
        <f t="shared" si="105"/>
        <v>0.48828125</v>
      </c>
      <c r="K404" s="49">
        <f t="shared" si="106"/>
        <v>2.03525641025641</v>
      </c>
      <c r="L404" s="49">
        <f t="shared" si="107"/>
        <v>0.2003205128205128</v>
      </c>
      <c r="M404" s="50">
        <f t="shared" si="111"/>
        <v>-1.5264423076923075</v>
      </c>
      <c r="N404" s="50">
        <f t="shared" si="112"/>
        <v>-2.03525641025641</v>
      </c>
      <c r="O404" s="50">
        <f t="shared" si="113"/>
        <v>-2.03525641025641</v>
      </c>
      <c r="P404" s="45"/>
      <c r="Q404" s="46">
        <f t="shared" si="108"/>
        <v>-0.8849625193783139</v>
      </c>
    </row>
    <row r="405" spans="1:17" ht="12.75">
      <c r="A405" s="44">
        <f t="shared" si="98"/>
        <v>276.328125</v>
      </c>
      <c r="B405" s="45">
        <f t="shared" si="109"/>
        <v>4.822835597112456</v>
      </c>
      <c r="C405" s="45">
        <f t="shared" si="110"/>
        <v>-0.9939069700023561</v>
      </c>
      <c r="D405" s="45">
        <f t="shared" si="99"/>
        <v>0.11022220729388293</v>
      </c>
      <c r="E405" s="45">
        <f t="shared" si="100"/>
        <v>254</v>
      </c>
      <c r="F405" s="45">
        <f t="shared" si="101"/>
        <v>28</v>
      </c>
      <c r="G405" s="47">
        <f t="shared" si="102"/>
        <v>-1</v>
      </c>
      <c r="H405" s="47">
        <f t="shared" si="103"/>
        <v>1</v>
      </c>
      <c r="I405" s="48">
        <f t="shared" si="104"/>
        <v>4.9609375</v>
      </c>
      <c r="J405" s="48">
        <f t="shared" si="105"/>
        <v>0.546875</v>
      </c>
      <c r="K405" s="49">
        <f t="shared" si="106"/>
        <v>2.03525641025641</v>
      </c>
      <c r="L405" s="49">
        <f t="shared" si="107"/>
        <v>0.22435897435897437</v>
      </c>
      <c r="M405" s="50">
        <f t="shared" si="111"/>
        <v>-1.5264423076923075</v>
      </c>
      <c r="N405" s="50">
        <f t="shared" si="112"/>
        <v>-2.03525641025641</v>
      </c>
      <c r="O405" s="50">
        <f t="shared" si="113"/>
        <v>-2.03525641025641</v>
      </c>
      <c r="P405" s="45"/>
      <c r="Q405" s="46">
        <f t="shared" si="108"/>
        <v>-0.8714962948031405</v>
      </c>
    </row>
    <row r="406" spans="1:17" ht="12.75">
      <c r="A406" s="44">
        <f t="shared" si="98"/>
        <v>277.03125</v>
      </c>
      <c r="B406" s="45">
        <f t="shared" si="109"/>
        <v>4.8351074434155406</v>
      </c>
      <c r="C406" s="45">
        <f t="shared" si="110"/>
        <v>-0.9924795345987101</v>
      </c>
      <c r="D406" s="45">
        <f t="shared" si="99"/>
        <v>0.1224106751992156</v>
      </c>
      <c r="E406" s="45">
        <f t="shared" si="100"/>
        <v>254</v>
      </c>
      <c r="F406" s="45">
        <f t="shared" si="101"/>
        <v>31</v>
      </c>
      <c r="G406" s="47">
        <f t="shared" si="102"/>
        <v>-1</v>
      </c>
      <c r="H406" s="47">
        <f t="shared" si="103"/>
        <v>1</v>
      </c>
      <c r="I406" s="48">
        <f t="shared" si="104"/>
        <v>4.9609375</v>
      </c>
      <c r="J406" s="48">
        <f t="shared" si="105"/>
        <v>0.60546875</v>
      </c>
      <c r="K406" s="49">
        <f t="shared" si="106"/>
        <v>2.03525641025641</v>
      </c>
      <c r="L406" s="49">
        <f t="shared" si="107"/>
        <v>0.2483974358974359</v>
      </c>
      <c r="M406" s="50">
        <f t="shared" si="111"/>
        <v>-1.5264423076923075</v>
      </c>
      <c r="N406" s="50">
        <f t="shared" si="112"/>
        <v>-2.03525641025641</v>
      </c>
      <c r="O406" s="50">
        <f t="shared" si="113"/>
        <v>-2.03525641025641</v>
      </c>
      <c r="P406" s="45"/>
      <c r="Q406" s="46">
        <f t="shared" si="108"/>
        <v>-0.8578988260915841</v>
      </c>
    </row>
    <row r="407" spans="1:17" ht="12.75">
      <c r="A407" s="44">
        <f t="shared" si="98"/>
        <v>277.734375</v>
      </c>
      <c r="B407" s="45">
        <f t="shared" si="109"/>
        <v>4.847379289718626</v>
      </c>
      <c r="C407" s="45">
        <f t="shared" si="110"/>
        <v>-0.99090263542778</v>
      </c>
      <c r="D407" s="45">
        <f t="shared" si="99"/>
        <v>0.13458070850712597</v>
      </c>
      <c r="E407" s="45">
        <f t="shared" si="100"/>
        <v>253</v>
      </c>
      <c r="F407" s="45">
        <f t="shared" si="101"/>
        <v>34</v>
      </c>
      <c r="G407" s="47">
        <f t="shared" si="102"/>
        <v>-1</v>
      </c>
      <c r="H407" s="47">
        <f t="shared" si="103"/>
        <v>1</v>
      </c>
      <c r="I407" s="48">
        <f t="shared" si="104"/>
        <v>4.94140625</v>
      </c>
      <c r="J407" s="48">
        <f t="shared" si="105"/>
        <v>0.6640625</v>
      </c>
      <c r="K407" s="49">
        <f t="shared" si="106"/>
        <v>2.02724358974359</v>
      </c>
      <c r="L407" s="49">
        <f t="shared" si="107"/>
        <v>0.2724358974358974</v>
      </c>
      <c r="M407" s="50">
        <f t="shared" si="111"/>
        <v>-1.5204326923076925</v>
      </c>
      <c r="N407" s="50">
        <f t="shared" si="112"/>
        <v>-2.02724358974359</v>
      </c>
      <c r="O407" s="50">
        <f t="shared" si="113"/>
        <v>-2.02724358974359</v>
      </c>
      <c r="P407" s="45"/>
      <c r="Q407" s="46">
        <f t="shared" si="108"/>
        <v>-0.8441721609724181</v>
      </c>
    </row>
    <row r="408" spans="1:17" ht="12.75">
      <c r="A408" s="44">
        <f t="shared" si="98"/>
        <v>278.4375</v>
      </c>
      <c r="B408" s="45">
        <f t="shared" si="109"/>
        <v>4.859651136021712</v>
      </c>
      <c r="C408" s="45">
        <f t="shared" si="110"/>
        <v>-0.9891765099647809</v>
      </c>
      <c r="D408" s="45">
        <f t="shared" si="99"/>
        <v>0.14673047445536194</v>
      </c>
      <c r="E408" s="45">
        <f t="shared" si="100"/>
        <v>253</v>
      </c>
      <c r="F408" s="45">
        <f t="shared" si="101"/>
        <v>37</v>
      </c>
      <c r="G408" s="47">
        <f t="shared" si="102"/>
        <v>-1</v>
      </c>
      <c r="H408" s="47">
        <f t="shared" si="103"/>
        <v>1</v>
      </c>
      <c r="I408" s="48">
        <f t="shared" si="104"/>
        <v>4.94140625</v>
      </c>
      <c r="J408" s="48">
        <f t="shared" si="105"/>
        <v>0.72265625</v>
      </c>
      <c r="K408" s="49">
        <f t="shared" si="106"/>
        <v>2.02724358974359</v>
      </c>
      <c r="L408" s="49">
        <f t="shared" si="107"/>
        <v>0.296474358974359</v>
      </c>
      <c r="M408" s="50">
        <f t="shared" si="111"/>
        <v>-1.5204326923076925</v>
      </c>
      <c r="N408" s="50">
        <f t="shared" si="112"/>
        <v>-2.02724358974359</v>
      </c>
      <c r="O408" s="50">
        <f t="shared" si="113"/>
        <v>-2.02724358974359</v>
      </c>
      <c r="P408" s="45"/>
      <c r="Q408" s="46">
        <f t="shared" si="108"/>
        <v>-0.8303183666309197</v>
      </c>
    </row>
    <row r="409" spans="1:17" ht="12.75">
      <c r="A409" s="44">
        <f t="shared" si="98"/>
        <v>279.140625</v>
      </c>
      <c r="B409" s="45">
        <f t="shared" si="109"/>
        <v>4.871922982324796</v>
      </c>
      <c r="C409" s="45">
        <f t="shared" si="110"/>
        <v>-0.9873014181578584</v>
      </c>
      <c r="D409" s="45">
        <f t="shared" si="99"/>
        <v>0.15885814333386117</v>
      </c>
      <c r="E409" s="45">
        <f t="shared" si="100"/>
        <v>252</v>
      </c>
      <c r="F409" s="45">
        <f t="shared" si="101"/>
        <v>40</v>
      </c>
      <c r="G409" s="47">
        <f t="shared" si="102"/>
        <v>-1</v>
      </c>
      <c r="H409" s="47">
        <f t="shared" si="103"/>
        <v>1</v>
      </c>
      <c r="I409" s="48">
        <f t="shared" si="104"/>
        <v>4.921875</v>
      </c>
      <c r="J409" s="48">
        <f t="shared" si="105"/>
        <v>0.78125</v>
      </c>
      <c r="K409" s="49">
        <f t="shared" si="106"/>
        <v>2.019230769230769</v>
      </c>
      <c r="L409" s="49">
        <f t="shared" si="107"/>
        <v>0.32051282051282054</v>
      </c>
      <c r="M409" s="50">
        <f t="shared" si="111"/>
        <v>-1.5144230769230769</v>
      </c>
      <c r="N409" s="50">
        <f t="shared" si="112"/>
        <v>-2.019230769230769</v>
      </c>
      <c r="O409" s="50">
        <f t="shared" si="113"/>
        <v>-2.019230769230769</v>
      </c>
      <c r="P409" s="45"/>
      <c r="Q409" s="46">
        <f t="shared" si="108"/>
        <v>-0.816339529397557</v>
      </c>
    </row>
    <row r="410" spans="1:17" ht="12.75">
      <c r="A410" s="44">
        <f t="shared" si="98"/>
        <v>279.84375</v>
      </c>
      <c r="B410" s="45">
        <f t="shared" si="109"/>
        <v>4.884194828627882</v>
      </c>
      <c r="C410" s="45">
        <f t="shared" si="110"/>
        <v>-0.9852776423889412</v>
      </c>
      <c r="D410" s="45">
        <f t="shared" si="99"/>
        <v>0.17096188876030133</v>
      </c>
      <c r="E410" s="45">
        <f t="shared" si="100"/>
        <v>252</v>
      </c>
      <c r="F410" s="45">
        <f t="shared" si="101"/>
        <v>43</v>
      </c>
      <c r="G410" s="47">
        <f t="shared" si="102"/>
        <v>-1</v>
      </c>
      <c r="H410" s="47">
        <f t="shared" si="103"/>
        <v>1</v>
      </c>
      <c r="I410" s="48">
        <f t="shared" si="104"/>
        <v>4.921875</v>
      </c>
      <c r="J410" s="48">
        <f t="shared" si="105"/>
        <v>0.83984375</v>
      </c>
      <c r="K410" s="49">
        <f t="shared" si="106"/>
        <v>2.019230769230769</v>
      </c>
      <c r="L410" s="49">
        <f t="shared" si="107"/>
        <v>0.34455128205128205</v>
      </c>
      <c r="M410" s="50">
        <f t="shared" si="111"/>
        <v>-1.5144230769230769</v>
      </c>
      <c r="N410" s="50">
        <f t="shared" si="112"/>
        <v>-2.019230769230769</v>
      </c>
      <c r="O410" s="50">
        <f t="shared" si="113"/>
        <v>-2.019230769230769</v>
      </c>
      <c r="P410" s="45"/>
      <c r="Q410" s="46">
        <f t="shared" si="108"/>
        <v>-0.8022377544338006</v>
      </c>
    </row>
    <row r="411" spans="1:17" ht="12.75">
      <c r="A411" s="44">
        <f t="shared" si="98"/>
        <v>280.546875</v>
      </c>
      <c r="B411" s="45">
        <f t="shared" si="109"/>
        <v>4.896466674930966</v>
      </c>
      <c r="C411" s="45">
        <f t="shared" si="110"/>
        <v>-0.9831054874312164</v>
      </c>
      <c r="D411" s="45">
        <f t="shared" si="99"/>
        <v>0.1830398879551406</v>
      </c>
      <c r="E411" s="45">
        <f t="shared" si="100"/>
        <v>251</v>
      </c>
      <c r="F411" s="45">
        <f t="shared" si="101"/>
        <v>46</v>
      </c>
      <c r="G411" s="47">
        <f t="shared" si="102"/>
        <v>-1</v>
      </c>
      <c r="H411" s="47">
        <f t="shared" si="103"/>
        <v>1</v>
      </c>
      <c r="I411" s="48">
        <f t="shared" si="104"/>
        <v>4.90234375</v>
      </c>
      <c r="J411" s="48">
        <f t="shared" si="105"/>
        <v>0.8984375</v>
      </c>
      <c r="K411" s="49">
        <f t="shared" si="106"/>
        <v>2.011217948717949</v>
      </c>
      <c r="L411" s="49">
        <f t="shared" si="107"/>
        <v>0.3685897435897436</v>
      </c>
      <c r="M411" s="50">
        <f t="shared" si="111"/>
        <v>-1.5084134615384617</v>
      </c>
      <c r="N411" s="50">
        <f t="shared" si="112"/>
        <v>-2.011217948717949</v>
      </c>
      <c r="O411" s="50">
        <f t="shared" si="113"/>
        <v>-2.011217948717949</v>
      </c>
      <c r="P411" s="45"/>
      <c r="Q411" s="46">
        <f t="shared" si="108"/>
        <v>-0.7880151654150881</v>
      </c>
    </row>
    <row r="412" spans="1:17" ht="12.75">
      <c r="A412" s="44">
        <f t="shared" si="98"/>
        <v>281.25</v>
      </c>
      <c r="B412" s="45">
        <f t="shared" si="109"/>
        <v>4.908738521234052</v>
      </c>
      <c r="C412" s="45">
        <f t="shared" si="110"/>
        <v>-0.9807852804032304</v>
      </c>
      <c r="D412" s="45">
        <f t="shared" si="99"/>
        <v>0.1950903220161283</v>
      </c>
      <c r="E412" s="45">
        <f t="shared" si="100"/>
        <v>251</v>
      </c>
      <c r="F412" s="45">
        <f t="shared" si="101"/>
        <v>49</v>
      </c>
      <c r="G412" s="47">
        <f t="shared" si="102"/>
        <v>-1</v>
      </c>
      <c r="H412" s="47">
        <f t="shared" si="103"/>
        <v>1</v>
      </c>
      <c r="I412" s="48">
        <f t="shared" si="104"/>
        <v>4.90234375</v>
      </c>
      <c r="J412" s="48">
        <f t="shared" si="105"/>
        <v>0.95703125</v>
      </c>
      <c r="K412" s="49">
        <f t="shared" si="106"/>
        <v>2.011217948717949</v>
      </c>
      <c r="L412" s="49">
        <f t="shared" si="107"/>
        <v>0.3926282051282051</v>
      </c>
      <c r="M412" s="50">
        <f t="shared" si="111"/>
        <v>-1.5084134615384617</v>
      </c>
      <c r="N412" s="50">
        <f t="shared" si="112"/>
        <v>-2.011217948717949</v>
      </c>
      <c r="O412" s="50">
        <f t="shared" si="113"/>
        <v>-2.011217948717949</v>
      </c>
      <c r="P412" s="45"/>
      <c r="Q412" s="46">
        <f t="shared" si="108"/>
        <v>-0.7736739042110123</v>
      </c>
    </row>
    <row r="413" spans="1:17" ht="12.75">
      <c r="A413" s="44">
        <f t="shared" si="98"/>
        <v>281.953125</v>
      </c>
      <c r="B413" s="45">
        <f t="shared" si="109"/>
        <v>4.921010367537137</v>
      </c>
      <c r="C413" s="45">
        <f t="shared" si="110"/>
        <v>-0.9783173707196278</v>
      </c>
      <c r="D413" s="45">
        <f t="shared" si="99"/>
        <v>0.20711137619221812</v>
      </c>
      <c r="E413" s="45">
        <f t="shared" si="100"/>
        <v>250</v>
      </c>
      <c r="F413" s="45">
        <f t="shared" si="101"/>
        <v>53</v>
      </c>
      <c r="G413" s="47">
        <f t="shared" si="102"/>
        <v>-1</v>
      </c>
      <c r="H413" s="47">
        <f t="shared" si="103"/>
        <v>1</v>
      </c>
      <c r="I413" s="48">
        <f t="shared" si="104"/>
        <v>4.8828125</v>
      </c>
      <c r="J413" s="48">
        <f t="shared" si="105"/>
        <v>1.03515625</v>
      </c>
      <c r="K413" s="49">
        <f t="shared" si="106"/>
        <v>2.003205128205128</v>
      </c>
      <c r="L413" s="49">
        <f t="shared" si="107"/>
        <v>0.4246794871794872</v>
      </c>
      <c r="M413" s="50">
        <f t="shared" si="111"/>
        <v>-1.5024038461538463</v>
      </c>
      <c r="N413" s="50">
        <f t="shared" si="112"/>
        <v>-2.003205128205128</v>
      </c>
      <c r="O413" s="50">
        <f t="shared" si="113"/>
        <v>-2.003205128205128</v>
      </c>
      <c r="P413" s="45"/>
      <c r="Q413" s="46">
        <f t="shared" si="108"/>
        <v>-0.759216130562758</v>
      </c>
    </row>
    <row r="414" spans="1:17" ht="12.75">
      <c r="A414" s="44">
        <f t="shared" si="98"/>
        <v>282.65625</v>
      </c>
      <c r="B414" s="45">
        <f t="shared" si="109"/>
        <v>4.933282213840222</v>
      </c>
      <c r="C414" s="45">
        <f t="shared" si="110"/>
        <v>-0.9757021300385286</v>
      </c>
      <c r="D414" s="45">
        <f t="shared" si="99"/>
        <v>0.21910124015686974</v>
      </c>
      <c r="E414" s="45">
        <f t="shared" si="100"/>
        <v>249</v>
      </c>
      <c r="F414" s="45">
        <f t="shared" si="101"/>
        <v>56</v>
      </c>
      <c r="G414" s="47">
        <f t="shared" si="102"/>
        <v>-1</v>
      </c>
      <c r="H414" s="47">
        <f t="shared" si="103"/>
        <v>1</v>
      </c>
      <c r="I414" s="48">
        <f t="shared" si="104"/>
        <v>4.86328125</v>
      </c>
      <c r="J414" s="48">
        <f t="shared" si="105"/>
        <v>1.09375</v>
      </c>
      <c r="K414" s="49">
        <f t="shared" si="106"/>
        <v>1.9951923076923077</v>
      </c>
      <c r="L414" s="49">
        <f t="shared" si="107"/>
        <v>0.44871794871794873</v>
      </c>
      <c r="M414" s="50">
        <f t="shared" si="111"/>
        <v>-1.4963942307692308</v>
      </c>
      <c r="N414" s="50">
        <f t="shared" si="112"/>
        <v>-1.9951923076923077</v>
      </c>
      <c r="O414" s="50">
        <f t="shared" si="113"/>
        <v>-1.9951923076923077</v>
      </c>
      <c r="P414" s="45"/>
      <c r="Q414" s="46">
        <f t="shared" si="108"/>
        <v>-0.744644021757858</v>
      </c>
    </row>
    <row r="415" spans="1:17" ht="12.75">
      <c r="A415" s="44">
        <f t="shared" si="98"/>
        <v>283.359375</v>
      </c>
      <c r="B415" s="45">
        <f t="shared" si="109"/>
        <v>4.945554060143307</v>
      </c>
      <c r="C415" s="45">
        <f t="shared" si="110"/>
        <v>-0.9729399522055603</v>
      </c>
      <c r="D415" s="45">
        <f t="shared" si="99"/>
        <v>0.23105810828067058</v>
      </c>
      <c r="E415" s="45">
        <f t="shared" si="100"/>
        <v>249</v>
      </c>
      <c r="F415" s="45">
        <f t="shared" si="101"/>
        <v>59</v>
      </c>
      <c r="G415" s="47">
        <f t="shared" si="102"/>
        <v>-1</v>
      </c>
      <c r="H415" s="47">
        <f t="shared" si="103"/>
        <v>1</v>
      </c>
      <c r="I415" s="48">
        <f t="shared" si="104"/>
        <v>4.86328125</v>
      </c>
      <c r="J415" s="48">
        <f t="shared" si="105"/>
        <v>1.15234375</v>
      </c>
      <c r="K415" s="49">
        <f t="shared" si="106"/>
        <v>1.9951923076923077</v>
      </c>
      <c r="L415" s="49">
        <f t="shared" si="107"/>
        <v>0.47275641025641024</v>
      </c>
      <c r="M415" s="50">
        <f t="shared" si="111"/>
        <v>-1.4963942307692308</v>
      </c>
      <c r="N415" s="50">
        <f t="shared" si="112"/>
        <v>-1.9951923076923077</v>
      </c>
      <c r="O415" s="50">
        <f t="shared" si="113"/>
        <v>-1.9951923076923077</v>
      </c>
      <c r="P415" s="45"/>
      <c r="Q415" s="46">
        <f t="shared" si="108"/>
        <v>-0.7299597723022966</v>
      </c>
    </row>
    <row r="416" spans="1:17" ht="12.75">
      <c r="A416" s="44">
        <f t="shared" si="98"/>
        <v>284.0625</v>
      </c>
      <c r="B416" s="45">
        <f t="shared" si="109"/>
        <v>4.957825906446392</v>
      </c>
      <c r="C416" s="45">
        <f t="shared" si="110"/>
        <v>-0.970031253194544</v>
      </c>
      <c r="D416" s="45">
        <f t="shared" si="99"/>
        <v>0.24298017990326376</v>
      </c>
      <c r="E416" s="45">
        <f t="shared" si="100"/>
        <v>248</v>
      </c>
      <c r="F416" s="45">
        <f t="shared" si="101"/>
        <v>62</v>
      </c>
      <c r="G416" s="47">
        <f t="shared" si="102"/>
        <v>-1</v>
      </c>
      <c r="H416" s="47">
        <f t="shared" si="103"/>
        <v>1</v>
      </c>
      <c r="I416" s="48">
        <f t="shared" si="104"/>
        <v>4.84375</v>
      </c>
      <c r="J416" s="48">
        <f t="shared" si="105"/>
        <v>1.2109375</v>
      </c>
      <c r="K416" s="49">
        <f t="shared" si="106"/>
        <v>1.9871794871794872</v>
      </c>
      <c r="L416" s="49">
        <f t="shared" si="107"/>
        <v>0.4967948717948718</v>
      </c>
      <c r="M416" s="50">
        <f t="shared" si="111"/>
        <v>-1.4903846153846154</v>
      </c>
      <c r="N416" s="50">
        <f t="shared" si="112"/>
        <v>-1.9871794871794872</v>
      </c>
      <c r="O416" s="50">
        <f t="shared" si="113"/>
        <v>-1.9871794871794872</v>
      </c>
      <c r="P416" s="45"/>
      <c r="Q416" s="46">
        <f t="shared" si="108"/>
        <v>-0.7151655935900301</v>
      </c>
    </row>
    <row r="417" spans="1:17" ht="12.75">
      <c r="A417" s="44">
        <f t="shared" si="98"/>
        <v>284.765625</v>
      </c>
      <c r="B417" s="45">
        <f t="shared" si="109"/>
        <v>4.970097752749477</v>
      </c>
      <c r="C417" s="45">
        <f t="shared" si="110"/>
        <v>-0.9669764710448523</v>
      </c>
      <c r="D417" s="45">
        <f t="shared" si="99"/>
        <v>0.25486565960451396</v>
      </c>
      <c r="E417" s="45">
        <f t="shared" si="100"/>
        <v>247</v>
      </c>
      <c r="F417" s="45">
        <f t="shared" si="101"/>
        <v>65</v>
      </c>
      <c r="G417" s="47">
        <f t="shared" si="102"/>
        <v>-1</v>
      </c>
      <c r="H417" s="47">
        <f t="shared" si="103"/>
        <v>1</v>
      </c>
      <c r="I417" s="48">
        <f t="shared" si="104"/>
        <v>4.82421875</v>
      </c>
      <c r="J417" s="48">
        <f t="shared" si="105"/>
        <v>1.26953125</v>
      </c>
      <c r="K417" s="49">
        <f t="shared" si="106"/>
        <v>1.9791666666666667</v>
      </c>
      <c r="L417" s="49">
        <f t="shared" si="107"/>
        <v>0.5208333333333334</v>
      </c>
      <c r="M417" s="50">
        <f t="shared" si="111"/>
        <v>-1.484375</v>
      </c>
      <c r="N417" s="50">
        <f t="shared" si="112"/>
        <v>-1.9791666666666667</v>
      </c>
      <c r="O417" s="50">
        <f t="shared" si="113"/>
        <v>-1.9791666666666667</v>
      </c>
      <c r="P417" s="45"/>
      <c r="Q417" s="46">
        <f t="shared" si="108"/>
        <v>-0.7002637135699541</v>
      </c>
    </row>
    <row r="418" spans="1:17" ht="12.75">
      <c r="A418" s="44">
        <f t="shared" si="98"/>
        <v>285.46875</v>
      </c>
      <c r="B418" s="45">
        <f t="shared" si="109"/>
        <v>4.9823695990525625</v>
      </c>
      <c r="C418" s="45">
        <f t="shared" si="110"/>
        <v>-0.96377606579544</v>
      </c>
      <c r="D418" s="45">
        <f t="shared" si="99"/>
        <v>0.2667127574748982</v>
      </c>
      <c r="E418" s="45">
        <f t="shared" si="100"/>
        <v>246</v>
      </c>
      <c r="F418" s="45">
        <f t="shared" si="101"/>
        <v>68</v>
      </c>
      <c r="G418" s="47">
        <f t="shared" si="102"/>
        <v>-1</v>
      </c>
      <c r="H418" s="47">
        <f t="shared" si="103"/>
        <v>1</v>
      </c>
      <c r="I418" s="48">
        <f t="shared" si="104"/>
        <v>4.8046875</v>
      </c>
      <c r="J418" s="48">
        <f t="shared" si="105"/>
        <v>1.328125</v>
      </c>
      <c r="K418" s="49">
        <f t="shared" si="106"/>
        <v>1.971153846153846</v>
      </c>
      <c r="L418" s="49">
        <f t="shared" si="107"/>
        <v>0.5448717948717948</v>
      </c>
      <c r="M418" s="50">
        <f t="shared" si="111"/>
        <v>-1.4783653846153846</v>
      </c>
      <c r="N418" s="50">
        <f t="shared" si="112"/>
        <v>-1.971153846153846</v>
      </c>
      <c r="O418" s="50">
        <f t="shared" si="113"/>
        <v>-1.971153846153846</v>
      </c>
      <c r="P418" s="45"/>
      <c r="Q418" s="46">
        <f t="shared" si="108"/>
        <v>-0.6852563764103867</v>
      </c>
    </row>
    <row r="419" spans="1:17" ht="12.75">
      <c r="A419" s="44">
        <f t="shared" si="98"/>
        <v>286.171875</v>
      </c>
      <c r="B419" s="45">
        <f t="shared" si="109"/>
        <v>4.994641445355648</v>
      </c>
      <c r="C419" s="45">
        <f t="shared" si="110"/>
        <v>-0.9604305194155658</v>
      </c>
      <c r="D419" s="45">
        <f t="shared" si="99"/>
        <v>0.2785196893850533</v>
      </c>
      <c r="E419" s="45">
        <f t="shared" si="100"/>
        <v>245</v>
      </c>
      <c r="F419" s="45">
        <f t="shared" si="101"/>
        <v>71</v>
      </c>
      <c r="G419" s="47">
        <f t="shared" si="102"/>
        <v>-1</v>
      </c>
      <c r="H419" s="47">
        <f t="shared" si="103"/>
        <v>1</v>
      </c>
      <c r="I419" s="48">
        <f t="shared" si="104"/>
        <v>4.78515625</v>
      </c>
      <c r="J419" s="48">
        <f t="shared" si="105"/>
        <v>1.38671875</v>
      </c>
      <c r="K419" s="49">
        <f t="shared" si="106"/>
        <v>1.9631410256410255</v>
      </c>
      <c r="L419" s="49">
        <f t="shared" si="107"/>
        <v>0.5689102564102564</v>
      </c>
      <c r="M419" s="50">
        <f t="shared" si="111"/>
        <v>-1.4723557692307692</v>
      </c>
      <c r="N419" s="50">
        <f t="shared" si="112"/>
        <v>-1.9631410256410255</v>
      </c>
      <c r="O419" s="50">
        <f t="shared" si="113"/>
        <v>-1.9631410256410255</v>
      </c>
      <c r="P419" s="45"/>
      <c r="Q419" s="46">
        <f t="shared" si="108"/>
        <v>-0.6701458421611037</v>
      </c>
    </row>
    <row r="420" spans="1:17" ht="12.75">
      <c r="A420" s="44">
        <f t="shared" si="98"/>
        <v>286.875</v>
      </c>
      <c r="B420" s="45">
        <f t="shared" si="109"/>
        <v>5.006913291658733</v>
      </c>
      <c r="C420" s="45">
        <f t="shared" si="110"/>
        <v>-0.9569403357322089</v>
      </c>
      <c r="D420" s="45">
        <f t="shared" si="99"/>
        <v>0.29028467725446205</v>
      </c>
      <c r="E420" s="45">
        <f t="shared" si="100"/>
        <v>244</v>
      </c>
      <c r="F420" s="45">
        <f t="shared" si="101"/>
        <v>74</v>
      </c>
      <c r="G420" s="47">
        <f t="shared" si="102"/>
        <v>-1</v>
      </c>
      <c r="H420" s="47">
        <f t="shared" si="103"/>
        <v>1</v>
      </c>
      <c r="I420" s="48">
        <f t="shared" si="104"/>
        <v>4.765625</v>
      </c>
      <c r="J420" s="48">
        <f t="shared" si="105"/>
        <v>1.4453125</v>
      </c>
      <c r="K420" s="49">
        <f t="shared" si="106"/>
        <v>1.9551282051282053</v>
      </c>
      <c r="L420" s="49">
        <f t="shared" si="107"/>
        <v>0.592948717948718</v>
      </c>
      <c r="M420" s="50">
        <f t="shared" si="111"/>
        <v>-1.466346153846154</v>
      </c>
      <c r="N420" s="50">
        <f t="shared" si="112"/>
        <v>-1.9551282051282053</v>
      </c>
      <c r="O420" s="50">
        <f t="shared" si="113"/>
        <v>-1.9551282051282053</v>
      </c>
      <c r="P420" s="45"/>
      <c r="Q420" s="46">
        <f t="shared" si="108"/>
        <v>-0.6549343864129809</v>
      </c>
    </row>
    <row r="421" spans="1:17" ht="12.75">
      <c r="A421" s="44">
        <f t="shared" si="98"/>
        <v>287.578125</v>
      </c>
      <c r="B421" s="45">
        <f t="shared" si="109"/>
        <v>5.019185137961818</v>
      </c>
      <c r="C421" s="45">
        <f t="shared" si="110"/>
        <v>-0.9533060403541939</v>
      </c>
      <c r="D421" s="45">
        <f t="shared" si="99"/>
        <v>0.30200594931922814</v>
      </c>
      <c r="E421" s="45">
        <f t="shared" si="100"/>
        <v>244</v>
      </c>
      <c r="F421" s="45">
        <f t="shared" si="101"/>
        <v>77</v>
      </c>
      <c r="G421" s="47">
        <f t="shared" si="102"/>
        <v>-1</v>
      </c>
      <c r="H421" s="47">
        <f t="shared" si="103"/>
        <v>1</v>
      </c>
      <c r="I421" s="48">
        <f t="shared" si="104"/>
        <v>4.765625</v>
      </c>
      <c r="J421" s="48">
        <f t="shared" si="105"/>
        <v>1.50390625</v>
      </c>
      <c r="K421" s="49">
        <f t="shared" si="106"/>
        <v>1.9551282051282053</v>
      </c>
      <c r="L421" s="49">
        <f t="shared" si="107"/>
        <v>0.6169871794871795</v>
      </c>
      <c r="M421" s="50">
        <f t="shared" si="111"/>
        <v>-1.466346153846154</v>
      </c>
      <c r="N421" s="50">
        <f t="shared" si="112"/>
        <v>-1.9551282051282053</v>
      </c>
      <c r="O421" s="50">
        <f t="shared" si="113"/>
        <v>-1.9551282051282053</v>
      </c>
      <c r="P421" s="45"/>
      <c r="Q421" s="46">
        <f t="shared" si="108"/>
        <v>-0.6396242999553028</v>
      </c>
    </row>
    <row r="422" spans="1:17" ht="12.75">
      <c r="A422" s="44">
        <f t="shared" si="98"/>
        <v>288.28125</v>
      </c>
      <c r="B422" s="45">
        <f t="shared" si="109"/>
        <v>5.031456984264903</v>
      </c>
      <c r="C422" s="45">
        <f t="shared" si="110"/>
        <v>-0.9495281805930368</v>
      </c>
      <c r="D422" s="45">
        <f t="shared" si="99"/>
        <v>0.31368174039889113</v>
      </c>
      <c r="E422" s="45">
        <f t="shared" si="100"/>
        <v>243</v>
      </c>
      <c r="F422" s="45">
        <f t="shared" si="101"/>
        <v>80</v>
      </c>
      <c r="G422" s="47">
        <f t="shared" si="102"/>
        <v>-1</v>
      </c>
      <c r="H422" s="47">
        <f t="shared" si="103"/>
        <v>1</v>
      </c>
      <c r="I422" s="48">
        <f t="shared" si="104"/>
        <v>4.74609375</v>
      </c>
      <c r="J422" s="48">
        <f t="shared" si="105"/>
        <v>1.5625</v>
      </c>
      <c r="K422" s="49">
        <f t="shared" si="106"/>
        <v>1.9471153846153846</v>
      </c>
      <c r="L422" s="49">
        <f t="shared" si="107"/>
        <v>0.6410256410256411</v>
      </c>
      <c r="M422" s="50">
        <f t="shared" si="111"/>
        <v>-1.4603365384615383</v>
      </c>
      <c r="N422" s="50">
        <f t="shared" si="112"/>
        <v>-1.9471153846153846</v>
      </c>
      <c r="O422" s="50">
        <f t="shared" si="113"/>
        <v>-1.9471153846153846</v>
      </c>
      <c r="P422" s="45"/>
      <c r="Q422" s="46">
        <f t="shared" si="108"/>
        <v>-0.6242178884307739</v>
      </c>
    </row>
    <row r="423" spans="1:17" ht="12.75">
      <c r="A423" s="44">
        <f t="shared" si="98"/>
        <v>288.984375</v>
      </c>
      <c r="B423" s="45">
        <f t="shared" si="109"/>
        <v>5.043728830567988</v>
      </c>
      <c r="C423" s="45">
        <f t="shared" si="110"/>
        <v>-0.9456073253805213</v>
      </c>
      <c r="D423" s="45">
        <f t="shared" si="99"/>
        <v>0.3253102921622629</v>
      </c>
      <c r="E423" s="45">
        <f t="shared" si="100"/>
        <v>242</v>
      </c>
      <c r="F423" s="45">
        <f t="shared" si="101"/>
        <v>83</v>
      </c>
      <c r="G423" s="47">
        <f t="shared" si="102"/>
        <v>-1</v>
      </c>
      <c r="H423" s="47">
        <f t="shared" si="103"/>
        <v>1</v>
      </c>
      <c r="I423" s="48">
        <f t="shared" si="104"/>
        <v>4.7265625</v>
      </c>
      <c r="J423" s="48">
        <f t="shared" si="105"/>
        <v>1.62109375</v>
      </c>
      <c r="K423" s="49">
        <f t="shared" si="106"/>
        <v>1.939102564102564</v>
      </c>
      <c r="L423" s="49">
        <f t="shared" si="107"/>
        <v>0.6650641025641025</v>
      </c>
      <c r="M423" s="50">
        <f t="shared" si="111"/>
        <v>-1.4543269230769231</v>
      </c>
      <c r="N423" s="50">
        <f t="shared" si="112"/>
        <v>-1.939102564102564</v>
      </c>
      <c r="O423" s="50">
        <f t="shared" si="113"/>
        <v>-1.939102564102564</v>
      </c>
      <c r="P423" s="45"/>
      <c r="Q423" s="46">
        <f t="shared" si="108"/>
        <v>-0.6087174719883017</v>
      </c>
    </row>
    <row r="424" spans="1:17" ht="12.75">
      <c r="A424" s="44">
        <f t="shared" si="98"/>
        <v>289.6875</v>
      </c>
      <c r="B424" s="45">
        <f t="shared" si="109"/>
        <v>5.056000676871073</v>
      </c>
      <c r="C424" s="45">
        <f t="shared" si="110"/>
        <v>-0.9415440651830209</v>
      </c>
      <c r="D424" s="45">
        <f t="shared" si="99"/>
        <v>0.3368898533922196</v>
      </c>
      <c r="E424" s="45">
        <f t="shared" si="100"/>
        <v>241</v>
      </c>
      <c r="F424" s="45">
        <f t="shared" si="101"/>
        <v>86</v>
      </c>
      <c r="G424" s="47">
        <f t="shared" si="102"/>
        <v>-1</v>
      </c>
      <c r="H424" s="47">
        <f t="shared" si="103"/>
        <v>1</v>
      </c>
      <c r="I424" s="48">
        <f t="shared" si="104"/>
        <v>4.70703125</v>
      </c>
      <c r="J424" s="48">
        <f t="shared" si="105"/>
        <v>1.6796875</v>
      </c>
      <c r="K424" s="49">
        <f t="shared" si="106"/>
        <v>1.9310897435897436</v>
      </c>
      <c r="L424" s="49">
        <f t="shared" si="107"/>
        <v>0.6891025641025641</v>
      </c>
      <c r="M424" s="50">
        <f t="shared" si="111"/>
        <v>-1.4483173076923077</v>
      </c>
      <c r="N424" s="50">
        <f t="shared" si="112"/>
        <v>-1.9310897435897436</v>
      </c>
      <c r="O424" s="50">
        <f t="shared" si="113"/>
        <v>-1.9310897435897436</v>
      </c>
      <c r="P424" s="45"/>
      <c r="Q424" s="46">
        <f t="shared" si="108"/>
        <v>-0.5931253849335865</v>
      </c>
    </row>
    <row r="425" spans="1:17" ht="12.75">
      <c r="A425" s="44">
        <f t="shared" si="98"/>
        <v>290.390625</v>
      </c>
      <c r="B425" s="45">
        <f t="shared" si="109"/>
        <v>5.0682725231741586</v>
      </c>
      <c r="C425" s="45">
        <f t="shared" si="110"/>
        <v>-0.937339011912575</v>
      </c>
      <c r="D425" s="45">
        <f t="shared" si="99"/>
        <v>0.3484186802494345</v>
      </c>
      <c r="E425" s="45">
        <f t="shared" si="100"/>
        <v>239</v>
      </c>
      <c r="F425" s="45">
        <f t="shared" si="101"/>
        <v>89</v>
      </c>
      <c r="G425" s="47">
        <f t="shared" si="102"/>
        <v>-1</v>
      </c>
      <c r="H425" s="47">
        <f t="shared" si="103"/>
        <v>1</v>
      </c>
      <c r="I425" s="48">
        <f t="shared" si="104"/>
        <v>4.66796875</v>
      </c>
      <c r="J425" s="48">
        <f t="shared" si="105"/>
        <v>1.73828125</v>
      </c>
      <c r="K425" s="49">
        <f t="shared" si="106"/>
        <v>1.9150641025641026</v>
      </c>
      <c r="L425" s="49">
        <f t="shared" si="107"/>
        <v>0.7131410256410257</v>
      </c>
      <c r="M425" s="50">
        <f t="shared" si="111"/>
        <v>-1.436298076923077</v>
      </c>
      <c r="N425" s="50">
        <f t="shared" si="112"/>
        <v>-1.9150641025641026</v>
      </c>
      <c r="O425" s="50">
        <f t="shared" si="113"/>
        <v>-1.9150641025641026</v>
      </c>
      <c r="P425" s="45"/>
      <c r="Q425" s="46">
        <f t="shared" si="108"/>
        <v>-0.5774439753775873</v>
      </c>
    </row>
    <row r="426" spans="1:17" ht="12.75">
      <c r="A426" s="44">
        <f t="shared" si="98"/>
        <v>291.09375</v>
      </c>
      <c r="B426" s="45">
        <f t="shared" si="109"/>
        <v>5.080544369477243</v>
      </c>
      <c r="C426" s="45">
        <f t="shared" si="110"/>
        <v>-0.9329927988347391</v>
      </c>
      <c r="D426" s="45">
        <f t="shared" si="99"/>
        <v>0.3598950365349876</v>
      </c>
      <c r="E426" s="45">
        <f t="shared" si="100"/>
        <v>238</v>
      </c>
      <c r="F426" s="45">
        <f t="shared" si="101"/>
        <v>92</v>
      </c>
      <c r="G426" s="47">
        <f t="shared" si="102"/>
        <v>-1</v>
      </c>
      <c r="H426" s="47">
        <f t="shared" si="103"/>
        <v>1</v>
      </c>
      <c r="I426" s="48">
        <f t="shared" si="104"/>
        <v>4.6484375</v>
      </c>
      <c r="J426" s="48">
        <f t="shared" si="105"/>
        <v>1.796875</v>
      </c>
      <c r="K426" s="49">
        <f t="shared" si="106"/>
        <v>1.907051282051282</v>
      </c>
      <c r="L426" s="49">
        <f t="shared" si="107"/>
        <v>0.7371794871794872</v>
      </c>
      <c r="M426" s="50">
        <f t="shared" si="111"/>
        <v>-1.4302884615384615</v>
      </c>
      <c r="N426" s="50">
        <f t="shared" si="112"/>
        <v>-1.907051282051282</v>
      </c>
      <c r="O426" s="50">
        <f t="shared" si="113"/>
        <v>-1.907051282051282</v>
      </c>
      <c r="P426" s="45"/>
      <c r="Q426" s="46">
        <f t="shared" si="108"/>
        <v>-0.5616756048829017</v>
      </c>
    </row>
    <row r="427" spans="1:17" ht="12.75">
      <c r="A427" s="44">
        <f t="shared" si="98"/>
        <v>291.796875</v>
      </c>
      <c r="B427" s="45">
        <f t="shared" si="109"/>
        <v>5.092816215780329</v>
      </c>
      <c r="C427" s="45">
        <f t="shared" si="110"/>
        <v>-0.9285060804732156</v>
      </c>
      <c r="D427" s="45">
        <f t="shared" si="99"/>
        <v>0.3713171939518374</v>
      </c>
      <c r="E427" s="45">
        <f t="shared" si="100"/>
        <v>237</v>
      </c>
      <c r="F427" s="45">
        <f t="shared" si="101"/>
        <v>95</v>
      </c>
      <c r="G427" s="47">
        <f t="shared" si="102"/>
        <v>-1</v>
      </c>
      <c r="H427" s="47">
        <f t="shared" si="103"/>
        <v>1</v>
      </c>
      <c r="I427" s="48">
        <f t="shared" si="104"/>
        <v>4.62890625</v>
      </c>
      <c r="J427" s="48">
        <f t="shared" si="105"/>
        <v>1.85546875</v>
      </c>
      <c r="K427" s="49">
        <f t="shared" si="106"/>
        <v>1.8990384615384615</v>
      </c>
      <c r="L427" s="49">
        <f t="shared" si="107"/>
        <v>0.7612179487179487</v>
      </c>
      <c r="M427" s="50">
        <f t="shared" si="111"/>
        <v>-1.424278846153846</v>
      </c>
      <c r="N427" s="50">
        <f t="shared" si="112"/>
        <v>-1.8990384615384615</v>
      </c>
      <c r="O427" s="50">
        <f t="shared" si="113"/>
        <v>-1.8990384615384615</v>
      </c>
      <c r="P427" s="45"/>
      <c r="Q427" s="46">
        <f t="shared" si="108"/>
        <v>-0.5458226481081256</v>
      </c>
    </row>
    <row r="428" spans="1:17" ht="12.75">
      <c r="A428" s="44">
        <f t="shared" si="98"/>
        <v>292.5</v>
      </c>
      <c r="B428" s="45">
        <f t="shared" si="109"/>
        <v>5.105088062083414</v>
      </c>
      <c r="C428" s="45">
        <f t="shared" si="110"/>
        <v>-0.9238795325112866</v>
      </c>
      <c r="D428" s="45">
        <f t="shared" si="99"/>
        <v>0.38268343236509</v>
      </c>
      <c r="E428" s="45">
        <f t="shared" si="100"/>
        <v>236</v>
      </c>
      <c r="F428" s="45">
        <f t="shared" si="101"/>
        <v>97</v>
      </c>
      <c r="G428" s="47">
        <f t="shared" si="102"/>
        <v>-1</v>
      </c>
      <c r="H428" s="47">
        <f t="shared" si="103"/>
        <v>1</v>
      </c>
      <c r="I428" s="48">
        <f t="shared" si="104"/>
        <v>4.609375</v>
      </c>
      <c r="J428" s="48">
        <f t="shared" si="105"/>
        <v>1.89453125</v>
      </c>
      <c r="K428" s="49">
        <f t="shared" si="106"/>
        <v>1.891025641025641</v>
      </c>
      <c r="L428" s="49">
        <f t="shared" si="107"/>
        <v>0.7772435897435898</v>
      </c>
      <c r="M428" s="50">
        <f t="shared" si="111"/>
        <v>-1.4182692307692308</v>
      </c>
      <c r="N428" s="50">
        <f t="shared" si="112"/>
        <v>-1.891025641025641</v>
      </c>
      <c r="O428" s="50">
        <f t="shared" si="113"/>
        <v>-1.891025641025641</v>
      </c>
      <c r="P428" s="45"/>
      <c r="Q428" s="46">
        <f t="shared" si="108"/>
        <v>-0.5298874924502388</v>
      </c>
    </row>
    <row r="429" spans="1:17" ht="12.75">
      <c r="A429" s="44">
        <f t="shared" si="98"/>
        <v>293.203125</v>
      </c>
      <c r="B429" s="45">
        <f t="shared" si="109"/>
        <v>5.117359908386499</v>
      </c>
      <c r="C429" s="45">
        <f t="shared" si="110"/>
        <v>-0.9191138516900579</v>
      </c>
      <c r="D429" s="45">
        <f t="shared" si="99"/>
        <v>0.3939920400610479</v>
      </c>
      <c r="E429" s="45">
        <f t="shared" si="100"/>
        <v>235</v>
      </c>
      <c r="F429" s="45">
        <f t="shared" si="101"/>
        <v>100</v>
      </c>
      <c r="G429" s="47">
        <f t="shared" si="102"/>
        <v>-1</v>
      </c>
      <c r="H429" s="47">
        <f t="shared" si="103"/>
        <v>1</v>
      </c>
      <c r="I429" s="48">
        <f t="shared" si="104"/>
        <v>4.58984375</v>
      </c>
      <c r="J429" s="48">
        <f t="shared" si="105"/>
        <v>1.953125</v>
      </c>
      <c r="K429" s="49">
        <f t="shared" si="106"/>
        <v>1.8830128205128205</v>
      </c>
      <c r="L429" s="49">
        <f t="shared" si="107"/>
        <v>0.8012820512820512</v>
      </c>
      <c r="M429" s="50">
        <f t="shared" si="111"/>
        <v>-1.4122596153846154</v>
      </c>
      <c r="N429" s="50">
        <f t="shared" si="112"/>
        <v>-1.8830128205128205</v>
      </c>
      <c r="O429" s="50">
        <f t="shared" si="113"/>
        <v>-1.8830128205128205</v>
      </c>
      <c r="P429" s="45"/>
      <c r="Q429" s="46">
        <f t="shared" si="108"/>
        <v>-0.5138725376850679</v>
      </c>
    </row>
    <row r="430" spans="1:17" ht="12.75">
      <c r="A430" s="44">
        <f t="shared" si="98"/>
        <v>293.90625</v>
      </c>
      <c r="B430" s="45">
        <f t="shared" si="109"/>
        <v>5.129631754689584</v>
      </c>
      <c r="C430" s="45">
        <f t="shared" si="110"/>
        <v>-0.9142097557035306</v>
      </c>
      <c r="D430" s="45">
        <f t="shared" si="99"/>
        <v>0.40524131400499</v>
      </c>
      <c r="E430" s="45">
        <f t="shared" si="100"/>
        <v>234</v>
      </c>
      <c r="F430" s="45">
        <f t="shared" si="101"/>
        <v>103</v>
      </c>
      <c r="G430" s="47">
        <f t="shared" si="102"/>
        <v>-1</v>
      </c>
      <c r="H430" s="47">
        <f t="shared" si="103"/>
        <v>1</v>
      </c>
      <c r="I430" s="48">
        <f t="shared" si="104"/>
        <v>4.5703125</v>
      </c>
      <c r="J430" s="48">
        <f t="shared" si="105"/>
        <v>2.01171875</v>
      </c>
      <c r="K430" s="49">
        <f t="shared" si="106"/>
        <v>1.875</v>
      </c>
      <c r="L430" s="49">
        <f t="shared" si="107"/>
        <v>0.8253205128205128</v>
      </c>
      <c r="M430" s="50">
        <f t="shared" si="111"/>
        <v>-1.40625</v>
      </c>
      <c r="N430" s="50">
        <f t="shared" si="112"/>
        <v>-1.875</v>
      </c>
      <c r="O430" s="50">
        <f t="shared" si="113"/>
        <v>-1.875</v>
      </c>
      <c r="P430" s="45"/>
      <c r="Q430" s="46">
        <f t="shared" si="108"/>
        <v>-0.4977801956058937</v>
      </c>
    </row>
    <row r="431" spans="1:17" ht="12.75">
      <c r="A431" s="44">
        <f t="shared" si="98"/>
        <v>294.609375</v>
      </c>
      <c r="B431" s="45">
        <f t="shared" si="109"/>
        <v>5.141903600992669</v>
      </c>
      <c r="C431" s="45">
        <f t="shared" si="110"/>
        <v>-0.9091679830905225</v>
      </c>
      <c r="D431" s="45">
        <f t="shared" si="99"/>
        <v>0.4164295600976369</v>
      </c>
      <c r="E431" s="45">
        <f t="shared" si="100"/>
        <v>232</v>
      </c>
      <c r="F431" s="45">
        <f t="shared" si="101"/>
        <v>106</v>
      </c>
      <c r="G431" s="47">
        <f t="shared" si="102"/>
        <v>-1</v>
      </c>
      <c r="H431" s="47">
        <f t="shared" si="103"/>
        <v>1</v>
      </c>
      <c r="I431" s="48">
        <f t="shared" si="104"/>
        <v>4.53125</v>
      </c>
      <c r="J431" s="48">
        <f t="shared" si="105"/>
        <v>2.0703125</v>
      </c>
      <c r="K431" s="49">
        <f t="shared" si="106"/>
        <v>1.8589743589743588</v>
      </c>
      <c r="L431" s="49">
        <f t="shared" si="107"/>
        <v>0.8493589743589745</v>
      </c>
      <c r="M431" s="50">
        <f t="shared" si="111"/>
        <v>-1.3942307692307692</v>
      </c>
      <c r="N431" s="50">
        <f t="shared" si="112"/>
        <v>-1.8589743589743588</v>
      </c>
      <c r="O431" s="50">
        <f t="shared" si="113"/>
        <v>-1.8589743589743588</v>
      </c>
      <c r="P431" s="45"/>
      <c r="Q431" s="46">
        <f t="shared" si="108"/>
        <v>-0.48161288966024035</v>
      </c>
    </row>
    <row r="432" spans="1:17" ht="12.75">
      <c r="A432" s="44">
        <f t="shared" si="98"/>
        <v>295.3125</v>
      </c>
      <c r="B432" s="45">
        <f t="shared" si="109"/>
        <v>5.154175447295755</v>
      </c>
      <c r="C432" s="45">
        <f t="shared" si="110"/>
        <v>-0.9039892931234433</v>
      </c>
      <c r="D432" s="45">
        <f t="shared" si="99"/>
        <v>0.42755509343028214</v>
      </c>
      <c r="E432" s="45">
        <f t="shared" si="100"/>
        <v>231</v>
      </c>
      <c r="F432" s="45">
        <f t="shared" si="101"/>
        <v>109</v>
      </c>
      <c r="G432" s="47">
        <f t="shared" si="102"/>
        <v>-1</v>
      </c>
      <c r="H432" s="47">
        <f t="shared" si="103"/>
        <v>1</v>
      </c>
      <c r="I432" s="48">
        <f t="shared" si="104"/>
        <v>4.51171875</v>
      </c>
      <c r="J432" s="48">
        <f t="shared" si="105"/>
        <v>2.12890625</v>
      </c>
      <c r="K432" s="49">
        <f t="shared" si="106"/>
        <v>1.8509615384615385</v>
      </c>
      <c r="L432" s="49">
        <f t="shared" si="107"/>
        <v>0.8733974358974359</v>
      </c>
      <c r="M432" s="50">
        <f t="shared" si="111"/>
        <v>-1.388221153846154</v>
      </c>
      <c r="N432" s="50">
        <f t="shared" si="112"/>
        <v>-1.8509615384615385</v>
      </c>
      <c r="O432" s="50">
        <f t="shared" si="113"/>
        <v>-1.8509615384615385</v>
      </c>
      <c r="P432" s="45"/>
      <c r="Q432" s="46">
        <f t="shared" si="108"/>
        <v>-0.46537305458491607</v>
      </c>
    </row>
    <row r="433" spans="1:17" ht="12.75">
      <c r="A433" s="44">
        <f t="shared" si="98"/>
        <v>296.015625</v>
      </c>
      <c r="B433" s="45">
        <f t="shared" si="109"/>
        <v>5.166447293598839</v>
      </c>
      <c r="C433" s="45">
        <f t="shared" si="110"/>
        <v>-0.898674465693954</v>
      </c>
      <c r="D433" s="45">
        <f t="shared" si="99"/>
        <v>0.43861623853852727</v>
      </c>
      <c r="E433" s="45">
        <f t="shared" si="100"/>
        <v>230</v>
      </c>
      <c r="F433" s="45">
        <f t="shared" si="101"/>
        <v>112</v>
      </c>
      <c r="G433" s="47">
        <f t="shared" si="102"/>
        <v>-1</v>
      </c>
      <c r="H433" s="47">
        <f t="shared" si="103"/>
        <v>1</v>
      </c>
      <c r="I433" s="48">
        <f t="shared" si="104"/>
        <v>4.4921875</v>
      </c>
      <c r="J433" s="48">
        <f t="shared" si="105"/>
        <v>2.1875</v>
      </c>
      <c r="K433" s="49">
        <f t="shared" si="106"/>
        <v>1.8429487179487178</v>
      </c>
      <c r="L433" s="49">
        <f t="shared" si="107"/>
        <v>0.8974358974358975</v>
      </c>
      <c r="M433" s="50">
        <f t="shared" si="111"/>
        <v>-1.3822115384615383</v>
      </c>
      <c r="N433" s="50">
        <f t="shared" si="112"/>
        <v>-1.8429487179487178</v>
      </c>
      <c r="O433" s="50">
        <f t="shared" si="113"/>
        <v>-1.8429487179487178</v>
      </c>
      <c r="P433" s="45"/>
      <c r="Q433" s="46">
        <f t="shared" si="108"/>
        <v>-0.44906313603934744</v>
      </c>
    </row>
    <row r="434" spans="1:17" ht="12.75">
      <c r="A434" s="44">
        <f t="shared" si="98"/>
        <v>296.71875</v>
      </c>
      <c r="B434" s="45">
        <f t="shared" si="109"/>
        <v>5.178719139901925</v>
      </c>
      <c r="C434" s="45">
        <f t="shared" si="110"/>
        <v>-0.8932243011955153</v>
      </c>
      <c r="D434" s="45">
        <f t="shared" si="99"/>
        <v>0.4496113296546066</v>
      </c>
      <c r="E434" s="45">
        <f t="shared" si="100"/>
        <v>228</v>
      </c>
      <c r="F434" s="45">
        <f t="shared" si="101"/>
        <v>115</v>
      </c>
      <c r="G434" s="47">
        <f t="shared" si="102"/>
        <v>-1</v>
      </c>
      <c r="H434" s="47">
        <f t="shared" si="103"/>
        <v>1</v>
      </c>
      <c r="I434" s="48">
        <f t="shared" si="104"/>
        <v>4.453125</v>
      </c>
      <c r="J434" s="48">
        <f t="shared" si="105"/>
        <v>2.24609375</v>
      </c>
      <c r="K434" s="49">
        <f t="shared" si="106"/>
        <v>1.8269230769230769</v>
      </c>
      <c r="L434" s="49">
        <f t="shared" si="107"/>
        <v>0.9214743589743589</v>
      </c>
      <c r="M434" s="50">
        <f t="shared" si="111"/>
        <v>-1.3701923076923077</v>
      </c>
      <c r="N434" s="50">
        <f t="shared" si="112"/>
        <v>-1.8269230769230769</v>
      </c>
      <c r="O434" s="50">
        <f t="shared" si="113"/>
        <v>-1.8269230769230769</v>
      </c>
      <c r="P434" s="45"/>
      <c r="Q434" s="46">
        <f t="shared" si="108"/>
        <v>-0.43268559023727576</v>
      </c>
    </row>
    <row r="435" spans="1:17" ht="12.75">
      <c r="A435" s="44">
        <f t="shared" si="98"/>
        <v>297.421875</v>
      </c>
      <c r="B435" s="45">
        <f t="shared" si="109"/>
        <v>5.190990986205009</v>
      </c>
      <c r="C435" s="45">
        <f t="shared" si="110"/>
        <v>-0.8876396204028542</v>
      </c>
      <c r="D435" s="45">
        <f t="shared" si="99"/>
        <v>0.46053871095823956</v>
      </c>
      <c r="E435" s="45">
        <f t="shared" si="100"/>
        <v>227</v>
      </c>
      <c r="F435" s="45">
        <f t="shared" si="101"/>
        <v>117</v>
      </c>
      <c r="G435" s="47">
        <f t="shared" si="102"/>
        <v>-1</v>
      </c>
      <c r="H435" s="47">
        <f t="shared" si="103"/>
        <v>1</v>
      </c>
      <c r="I435" s="48">
        <f t="shared" si="104"/>
        <v>4.43359375</v>
      </c>
      <c r="J435" s="48">
        <f t="shared" si="105"/>
        <v>2.28515625</v>
      </c>
      <c r="K435" s="49">
        <f t="shared" si="106"/>
        <v>1.8189102564102564</v>
      </c>
      <c r="L435" s="49">
        <f t="shared" si="107"/>
        <v>0.9375</v>
      </c>
      <c r="M435" s="50">
        <f t="shared" si="111"/>
        <v>-1.3641826923076923</v>
      </c>
      <c r="N435" s="50">
        <f t="shared" si="112"/>
        <v>-1.8189102564102564</v>
      </c>
      <c r="O435" s="50">
        <f t="shared" si="113"/>
        <v>-1.8189102564102564</v>
      </c>
      <c r="P435" s="45"/>
      <c r="Q435" s="46">
        <f t="shared" si="108"/>
        <v>-0.41624288357685657</v>
      </c>
    </row>
    <row r="436" spans="1:17" ht="12.75">
      <c r="A436" s="44">
        <f t="shared" si="98"/>
        <v>298.125</v>
      </c>
      <c r="B436" s="45">
        <f t="shared" si="109"/>
        <v>5.203262832508095</v>
      </c>
      <c r="C436" s="45">
        <f t="shared" si="110"/>
        <v>-0.881921264348355</v>
      </c>
      <c r="D436" s="45">
        <f t="shared" si="99"/>
        <v>0.4713967368259976</v>
      </c>
      <c r="E436" s="45">
        <f t="shared" si="100"/>
        <v>225</v>
      </c>
      <c r="F436" s="45">
        <f t="shared" si="101"/>
        <v>120</v>
      </c>
      <c r="G436" s="47">
        <f t="shared" si="102"/>
        <v>-1</v>
      </c>
      <c r="H436" s="47">
        <f t="shared" si="103"/>
        <v>1</v>
      </c>
      <c r="I436" s="48">
        <f t="shared" si="104"/>
        <v>4.39453125</v>
      </c>
      <c r="J436" s="48">
        <f t="shared" si="105"/>
        <v>2.34375</v>
      </c>
      <c r="K436" s="49">
        <f t="shared" si="106"/>
        <v>1.8028846153846154</v>
      </c>
      <c r="L436" s="49">
        <f t="shared" si="107"/>
        <v>0.9615384615384616</v>
      </c>
      <c r="M436" s="50">
        <f t="shared" si="111"/>
        <v>-1.3521634615384617</v>
      </c>
      <c r="N436" s="50">
        <f t="shared" si="112"/>
        <v>-1.8028846153846154</v>
      </c>
      <c r="O436" s="50">
        <f t="shared" si="113"/>
        <v>-1.8028846153846154</v>
      </c>
      <c r="P436" s="45"/>
      <c r="Q436" s="46">
        <f t="shared" si="108"/>
        <v>-0.39973749226923283</v>
      </c>
    </row>
    <row r="437" spans="1:17" ht="12.75">
      <c r="A437" s="44">
        <f t="shared" si="98"/>
        <v>298.828125</v>
      </c>
      <c r="B437" s="45">
        <f t="shared" si="109"/>
        <v>5.21553467881118</v>
      </c>
      <c r="C437" s="45">
        <f t="shared" si="110"/>
        <v>-0.8760700941954069</v>
      </c>
      <c r="D437" s="45">
        <f t="shared" si="99"/>
        <v>0.4821837720791222</v>
      </c>
      <c r="E437" s="45">
        <f t="shared" si="100"/>
        <v>224</v>
      </c>
      <c r="F437" s="45">
        <f t="shared" si="101"/>
        <v>123</v>
      </c>
      <c r="G437" s="47">
        <f t="shared" si="102"/>
        <v>-1</v>
      </c>
      <c r="H437" s="47">
        <f t="shared" si="103"/>
        <v>1</v>
      </c>
      <c r="I437" s="48">
        <f t="shared" si="104"/>
        <v>4.375</v>
      </c>
      <c r="J437" s="48">
        <f t="shared" si="105"/>
        <v>2.40234375</v>
      </c>
      <c r="K437" s="49">
        <f t="shared" si="106"/>
        <v>1.794871794871795</v>
      </c>
      <c r="L437" s="49">
        <f t="shared" si="107"/>
        <v>0.985576923076923</v>
      </c>
      <c r="M437" s="50">
        <f t="shared" si="111"/>
        <v>-1.3461538461538463</v>
      </c>
      <c r="N437" s="50">
        <f t="shared" si="112"/>
        <v>-1.794871794871795</v>
      </c>
      <c r="O437" s="50">
        <f t="shared" si="113"/>
        <v>-1.794871794871795</v>
      </c>
      <c r="P437" s="45"/>
      <c r="Q437" s="46">
        <f t="shared" si="108"/>
        <v>-0.38317190196562306</v>
      </c>
    </row>
    <row r="438" spans="1:17" ht="12.75">
      <c r="A438" s="44">
        <f t="shared" si="98"/>
        <v>299.53125</v>
      </c>
      <c r="B438" s="45">
        <f t="shared" si="109"/>
        <v>5.227806525114265</v>
      </c>
      <c r="C438" s="45">
        <f t="shared" si="110"/>
        <v>-0.8700869911087115</v>
      </c>
      <c r="D438" s="45">
        <f t="shared" si="99"/>
        <v>0.49289819222978387</v>
      </c>
      <c r="E438" s="45">
        <f t="shared" si="100"/>
        <v>222</v>
      </c>
      <c r="F438" s="45">
        <f t="shared" si="101"/>
        <v>126</v>
      </c>
      <c r="G438" s="47">
        <f t="shared" si="102"/>
        <v>-1</v>
      </c>
      <c r="H438" s="47">
        <f t="shared" si="103"/>
        <v>1</v>
      </c>
      <c r="I438" s="48">
        <f t="shared" si="104"/>
        <v>4.3359375</v>
      </c>
      <c r="J438" s="48">
        <f t="shared" si="105"/>
        <v>2.4609375</v>
      </c>
      <c r="K438" s="49">
        <f t="shared" si="106"/>
        <v>1.778846153846154</v>
      </c>
      <c r="L438" s="49">
        <f t="shared" si="107"/>
        <v>1.0096153846153846</v>
      </c>
      <c r="M438" s="50">
        <f t="shared" si="111"/>
        <v>-1.3341346153846154</v>
      </c>
      <c r="N438" s="50">
        <f t="shared" si="112"/>
        <v>-1.778846153846154</v>
      </c>
      <c r="O438" s="50">
        <f t="shared" si="113"/>
        <v>-1.778846153846154</v>
      </c>
      <c r="P438" s="45"/>
      <c r="Q438" s="46">
        <f t="shared" si="108"/>
        <v>-0.36654860738299366</v>
      </c>
    </row>
    <row r="439" spans="1:17" ht="12.75">
      <c r="A439" s="44">
        <f t="shared" si="98"/>
        <v>300.234375</v>
      </c>
      <c r="B439" s="45">
        <f t="shared" si="109"/>
        <v>5.240078371417351</v>
      </c>
      <c r="C439" s="45">
        <f t="shared" si="110"/>
        <v>-0.8639728561215866</v>
      </c>
      <c r="D439" s="45">
        <f t="shared" si="99"/>
        <v>0.5035383837257178</v>
      </c>
      <c r="E439" s="45">
        <f t="shared" si="100"/>
        <v>221</v>
      </c>
      <c r="F439" s="45">
        <f t="shared" si="101"/>
        <v>128</v>
      </c>
      <c r="G439" s="47">
        <f t="shared" si="102"/>
        <v>-1</v>
      </c>
      <c r="H439" s="47">
        <f t="shared" si="103"/>
        <v>1</v>
      </c>
      <c r="I439" s="48">
        <f t="shared" si="104"/>
        <v>4.31640625</v>
      </c>
      <c r="J439" s="48">
        <f t="shared" si="105"/>
        <v>2.5</v>
      </c>
      <c r="K439" s="49">
        <f t="shared" si="106"/>
        <v>1.7708333333333333</v>
      </c>
      <c r="L439" s="49">
        <f t="shared" si="107"/>
        <v>1.0256410256410255</v>
      </c>
      <c r="M439" s="50">
        <f t="shared" si="111"/>
        <v>-1.328125</v>
      </c>
      <c r="N439" s="50">
        <f t="shared" si="112"/>
        <v>-1.7708333333333333</v>
      </c>
      <c r="O439" s="50">
        <f t="shared" si="113"/>
        <v>-1.7708333333333333</v>
      </c>
      <c r="P439" s="45"/>
      <c r="Q439" s="46">
        <f t="shared" si="108"/>
        <v>-0.34987011192836504</v>
      </c>
    </row>
    <row r="440" spans="1:17" ht="12.75">
      <c r="A440" s="44">
        <f t="shared" si="98"/>
        <v>300.9375</v>
      </c>
      <c r="B440" s="45">
        <f t="shared" si="109"/>
        <v>5.252350217720435</v>
      </c>
      <c r="C440" s="45">
        <f t="shared" si="110"/>
        <v>-0.8577286100002722</v>
      </c>
      <c r="D440" s="45">
        <f t="shared" si="99"/>
        <v>0.5141027441932216</v>
      </c>
      <c r="E440" s="45">
        <f t="shared" si="100"/>
        <v>219</v>
      </c>
      <c r="F440" s="45">
        <f t="shared" si="101"/>
        <v>131</v>
      </c>
      <c r="G440" s="47">
        <f t="shared" si="102"/>
        <v>-1</v>
      </c>
      <c r="H440" s="47">
        <f t="shared" si="103"/>
        <v>1</v>
      </c>
      <c r="I440" s="48">
        <f t="shared" si="104"/>
        <v>4.27734375</v>
      </c>
      <c r="J440" s="48">
        <f t="shared" si="105"/>
        <v>2.55859375</v>
      </c>
      <c r="K440" s="49">
        <f t="shared" si="106"/>
        <v>1.7548076923076923</v>
      </c>
      <c r="L440" s="49">
        <f t="shared" si="107"/>
        <v>1.0496794871794872</v>
      </c>
      <c r="M440" s="50">
        <f t="shared" si="111"/>
        <v>-1.3161057692307692</v>
      </c>
      <c r="N440" s="50">
        <f t="shared" si="112"/>
        <v>-1.7548076923076923</v>
      </c>
      <c r="O440" s="50">
        <f t="shared" si="113"/>
        <v>-1.7548076923076923</v>
      </c>
      <c r="P440" s="45"/>
      <c r="Q440" s="46">
        <f t="shared" si="108"/>
        <v>-0.33313892732180317</v>
      </c>
    </row>
    <row r="441" spans="1:17" ht="12.75">
      <c r="A441" s="44">
        <f t="shared" si="98"/>
        <v>301.640625</v>
      </c>
      <c r="B441" s="45">
        <f t="shared" si="109"/>
        <v>5.264622064023521</v>
      </c>
      <c r="C441" s="45">
        <f t="shared" si="110"/>
        <v>-0.8513551931052651</v>
      </c>
      <c r="D441" s="45">
        <f t="shared" si="99"/>
        <v>0.5245896826784691</v>
      </c>
      <c r="E441" s="45">
        <f t="shared" si="100"/>
        <v>217</v>
      </c>
      <c r="F441" s="45">
        <f t="shared" si="101"/>
        <v>134</v>
      </c>
      <c r="G441" s="47">
        <f t="shared" si="102"/>
        <v>-1</v>
      </c>
      <c r="H441" s="47">
        <f t="shared" si="103"/>
        <v>1</v>
      </c>
      <c r="I441" s="48">
        <f t="shared" si="104"/>
        <v>4.23828125</v>
      </c>
      <c r="J441" s="48">
        <f t="shared" si="105"/>
        <v>2.6171875</v>
      </c>
      <c r="K441" s="49">
        <f t="shared" si="106"/>
        <v>1.7387820512820513</v>
      </c>
      <c r="L441" s="49">
        <f t="shared" si="107"/>
        <v>1.0737179487179487</v>
      </c>
      <c r="M441" s="50">
        <f t="shared" si="111"/>
        <v>-1.3040865384615385</v>
      </c>
      <c r="N441" s="50">
        <f t="shared" si="112"/>
        <v>-1.7387820512820513</v>
      </c>
      <c r="O441" s="50">
        <f t="shared" si="113"/>
        <v>-1.7387820512820513</v>
      </c>
      <c r="P441" s="45"/>
      <c r="Q441" s="46">
        <f t="shared" si="108"/>
        <v>-0.31635757321816815</v>
      </c>
    </row>
    <row r="442" spans="1:17" ht="12.75">
      <c r="A442" s="44">
        <f t="shared" si="98"/>
        <v>302.34375</v>
      </c>
      <c r="B442" s="45">
        <f t="shared" si="109"/>
        <v>5.2768939103266055</v>
      </c>
      <c r="C442" s="45">
        <f t="shared" si="110"/>
        <v>-0.8448535652497072</v>
      </c>
      <c r="D442" s="45">
        <f t="shared" si="99"/>
        <v>0.5349976198870969</v>
      </c>
      <c r="E442" s="45">
        <f t="shared" si="100"/>
        <v>216</v>
      </c>
      <c r="F442" s="45">
        <f t="shared" si="101"/>
        <v>136</v>
      </c>
      <c r="G442" s="47">
        <f t="shared" si="102"/>
        <v>-1</v>
      </c>
      <c r="H442" s="47">
        <f t="shared" si="103"/>
        <v>1</v>
      </c>
      <c r="I442" s="48">
        <f t="shared" si="104"/>
        <v>4.21875</v>
      </c>
      <c r="J442" s="48">
        <f t="shared" si="105"/>
        <v>2.65625</v>
      </c>
      <c r="K442" s="49">
        <f t="shared" si="106"/>
        <v>1.7307692307692308</v>
      </c>
      <c r="L442" s="49">
        <f t="shared" si="107"/>
        <v>1.0897435897435896</v>
      </c>
      <c r="M442" s="50">
        <f t="shared" si="111"/>
        <v>-1.2980769230769231</v>
      </c>
      <c r="N442" s="50">
        <f t="shared" si="112"/>
        <v>-1.7307692307692308</v>
      </c>
      <c r="O442" s="50">
        <f t="shared" si="113"/>
        <v>-1.7307692307692308</v>
      </c>
      <c r="P442" s="45"/>
      <c r="Q442" s="46">
        <f t="shared" si="108"/>
        <v>-0.29952857682766076</v>
      </c>
    </row>
    <row r="443" spans="1:17" ht="12.75">
      <c r="A443" s="44">
        <f t="shared" si="98"/>
        <v>303.046875</v>
      </c>
      <c r="B443" s="45">
        <f t="shared" si="109"/>
        <v>5.289165756629691</v>
      </c>
      <c r="C443" s="45">
        <f t="shared" si="110"/>
        <v>-0.838224705554838</v>
      </c>
      <c r="D443" s="45">
        <f t="shared" si="99"/>
        <v>0.5453249884220465</v>
      </c>
      <c r="E443" s="45">
        <f t="shared" si="100"/>
        <v>214</v>
      </c>
      <c r="F443" s="45">
        <f t="shared" si="101"/>
        <v>139</v>
      </c>
      <c r="G443" s="47">
        <f t="shared" si="102"/>
        <v>-1</v>
      </c>
      <c r="H443" s="47">
        <f t="shared" si="103"/>
        <v>1</v>
      </c>
      <c r="I443" s="48">
        <f t="shared" si="104"/>
        <v>4.1796875</v>
      </c>
      <c r="J443" s="48">
        <f t="shared" si="105"/>
        <v>2.71484375</v>
      </c>
      <c r="K443" s="49">
        <f t="shared" si="106"/>
        <v>1.7147435897435899</v>
      </c>
      <c r="L443" s="49">
        <f t="shared" si="107"/>
        <v>1.1137820512820513</v>
      </c>
      <c r="M443" s="50">
        <f t="shared" si="111"/>
        <v>-1.2860576923076925</v>
      </c>
      <c r="N443" s="50">
        <f t="shared" si="112"/>
        <v>-1.7147435897435899</v>
      </c>
      <c r="O443" s="50">
        <f t="shared" si="113"/>
        <v>-1.7147435897435899</v>
      </c>
      <c r="P443" s="45"/>
      <c r="Q443" s="46">
        <f t="shared" si="108"/>
        <v>-0.2826544725352361</v>
      </c>
    </row>
    <row r="444" spans="1:17" ht="12.75">
      <c r="A444" s="44">
        <f t="shared" si="98"/>
        <v>303.75</v>
      </c>
      <c r="B444" s="45">
        <f t="shared" si="109"/>
        <v>5.301437602932776</v>
      </c>
      <c r="C444" s="45">
        <f t="shared" si="110"/>
        <v>-0.8314696123025455</v>
      </c>
      <c r="D444" s="45">
        <f t="shared" si="99"/>
        <v>0.5555702330196018</v>
      </c>
      <c r="E444" s="45">
        <f t="shared" si="100"/>
        <v>212</v>
      </c>
      <c r="F444" s="45">
        <f t="shared" si="101"/>
        <v>142</v>
      </c>
      <c r="G444" s="47">
        <f t="shared" si="102"/>
        <v>-1</v>
      </c>
      <c r="H444" s="47">
        <f t="shared" si="103"/>
        <v>1</v>
      </c>
      <c r="I444" s="48">
        <f t="shared" si="104"/>
        <v>4.140625</v>
      </c>
      <c r="J444" s="48">
        <f t="shared" si="105"/>
        <v>2.7734375</v>
      </c>
      <c r="K444" s="49">
        <f t="shared" si="106"/>
        <v>1.698717948717949</v>
      </c>
      <c r="L444" s="49">
        <f t="shared" si="107"/>
        <v>1.1378205128205128</v>
      </c>
      <c r="M444" s="50">
        <f t="shared" si="111"/>
        <v>-1.2740384615384617</v>
      </c>
      <c r="N444" s="50">
        <f t="shared" si="112"/>
        <v>-1.698717948717949</v>
      </c>
      <c r="O444" s="50">
        <f t="shared" si="113"/>
        <v>-1.698717948717949</v>
      </c>
      <c r="P444" s="45"/>
      <c r="Q444" s="46">
        <f t="shared" si="108"/>
        <v>-0.26573780151893234</v>
      </c>
    </row>
    <row r="445" spans="1:17" ht="12.75">
      <c r="A445" s="44">
        <f t="shared" si="98"/>
        <v>304.453125</v>
      </c>
      <c r="B445" s="45">
        <f t="shared" si="109"/>
        <v>5.313709449235861</v>
      </c>
      <c r="C445" s="45">
        <f t="shared" si="110"/>
        <v>-0.8245893027850253</v>
      </c>
      <c r="D445" s="45">
        <f t="shared" si="99"/>
        <v>0.5657318107836131</v>
      </c>
      <c r="E445" s="45">
        <f t="shared" si="100"/>
        <v>211</v>
      </c>
      <c r="F445" s="45">
        <f t="shared" si="101"/>
        <v>144</v>
      </c>
      <c r="G445" s="47">
        <f t="shared" si="102"/>
        <v>-1</v>
      </c>
      <c r="H445" s="47">
        <f t="shared" si="103"/>
        <v>1</v>
      </c>
      <c r="I445" s="48">
        <f t="shared" si="104"/>
        <v>4.12109375</v>
      </c>
      <c r="J445" s="48">
        <f t="shared" si="105"/>
        <v>2.8125</v>
      </c>
      <c r="K445" s="49">
        <f t="shared" si="106"/>
        <v>1.6907051282051282</v>
      </c>
      <c r="L445" s="49">
        <f t="shared" si="107"/>
        <v>1.153846153846154</v>
      </c>
      <c r="M445" s="50">
        <f t="shared" si="111"/>
        <v>-1.2680288461538463</v>
      </c>
      <c r="N445" s="50">
        <f t="shared" si="112"/>
        <v>-1.6907051282051282</v>
      </c>
      <c r="O445" s="50">
        <f t="shared" si="113"/>
        <v>-1.6907051282051282</v>
      </c>
      <c r="P445" s="45"/>
      <c r="Q445" s="46">
        <f t="shared" si="108"/>
        <v>-0.2487811113671804</v>
      </c>
    </row>
    <row r="446" spans="1:17" ht="12.75">
      <c r="A446" s="44">
        <f t="shared" si="98"/>
        <v>305.15625</v>
      </c>
      <c r="B446" s="45">
        <f t="shared" si="109"/>
        <v>5.325981295538946</v>
      </c>
      <c r="C446" s="45">
        <f t="shared" si="110"/>
        <v>-0.817584813151584</v>
      </c>
      <c r="D446" s="45">
        <f t="shared" si="99"/>
        <v>0.5758081914178449</v>
      </c>
      <c r="E446" s="45">
        <f t="shared" si="100"/>
        <v>209</v>
      </c>
      <c r="F446" s="45">
        <f t="shared" si="101"/>
        <v>147</v>
      </c>
      <c r="G446" s="47">
        <f t="shared" si="102"/>
        <v>-1</v>
      </c>
      <c r="H446" s="47">
        <f t="shared" si="103"/>
        <v>1</v>
      </c>
      <c r="I446" s="48">
        <f t="shared" si="104"/>
        <v>4.08203125</v>
      </c>
      <c r="J446" s="48">
        <f t="shared" si="105"/>
        <v>2.87109375</v>
      </c>
      <c r="K446" s="49">
        <f t="shared" si="106"/>
        <v>1.6746794871794872</v>
      </c>
      <c r="L446" s="49">
        <f t="shared" si="107"/>
        <v>1.1778846153846154</v>
      </c>
      <c r="M446" s="50">
        <f t="shared" si="111"/>
        <v>-1.2560096153846154</v>
      </c>
      <c r="N446" s="50">
        <f t="shared" si="112"/>
        <v>-1.6746794871794872</v>
      </c>
      <c r="O446" s="50">
        <f t="shared" si="113"/>
        <v>-1.6746794871794872</v>
      </c>
      <c r="P446" s="45"/>
      <c r="Q446" s="46">
        <f t="shared" si="108"/>
        <v>-0.2317869556951453</v>
      </c>
    </row>
    <row r="447" spans="1:17" ht="12.75">
      <c r="A447" s="44">
        <f t="shared" si="98"/>
        <v>305.859375</v>
      </c>
      <c r="B447" s="45">
        <f t="shared" si="109"/>
        <v>5.338253141842031</v>
      </c>
      <c r="C447" s="45">
        <f t="shared" si="110"/>
        <v>-0.8104571982525949</v>
      </c>
      <c r="D447" s="45">
        <f t="shared" si="99"/>
        <v>0.5857978574564388</v>
      </c>
      <c r="E447" s="45">
        <f t="shared" si="100"/>
        <v>207</v>
      </c>
      <c r="F447" s="45">
        <f t="shared" si="101"/>
        <v>149</v>
      </c>
      <c r="G447" s="47">
        <f t="shared" si="102"/>
        <v>-1</v>
      </c>
      <c r="H447" s="47">
        <f t="shared" si="103"/>
        <v>1</v>
      </c>
      <c r="I447" s="48">
        <f t="shared" si="104"/>
        <v>4.04296875</v>
      </c>
      <c r="J447" s="48">
        <f t="shared" si="105"/>
        <v>2.91015625</v>
      </c>
      <c r="K447" s="49">
        <f t="shared" si="106"/>
        <v>1.6586538461538463</v>
      </c>
      <c r="L447" s="49">
        <f t="shared" si="107"/>
        <v>1.1939102564102564</v>
      </c>
      <c r="M447" s="50">
        <f t="shared" si="111"/>
        <v>-1.2439903846153846</v>
      </c>
      <c r="N447" s="50">
        <f t="shared" si="112"/>
        <v>-1.6586538461538463</v>
      </c>
      <c r="O447" s="50">
        <f t="shared" si="113"/>
        <v>-1.6586538461538463</v>
      </c>
      <c r="P447" s="45"/>
      <c r="Q447" s="46">
        <f t="shared" si="108"/>
        <v>-0.21475789376016197</v>
      </c>
    </row>
    <row r="448" spans="1:17" ht="12.75">
      <c r="A448" s="44">
        <f t="shared" si="98"/>
        <v>306.5625</v>
      </c>
      <c r="B448" s="45">
        <f t="shared" si="109"/>
        <v>5.350524988145116</v>
      </c>
      <c r="C448" s="45">
        <f t="shared" si="110"/>
        <v>-0.8032075314806453</v>
      </c>
      <c r="D448" s="45">
        <f t="shared" si="99"/>
        <v>0.5956993044924329</v>
      </c>
      <c r="E448" s="45">
        <f t="shared" si="100"/>
        <v>205</v>
      </c>
      <c r="F448" s="45">
        <f t="shared" si="101"/>
        <v>152</v>
      </c>
      <c r="G448" s="47">
        <f t="shared" si="102"/>
        <v>-1</v>
      </c>
      <c r="H448" s="47">
        <f t="shared" si="103"/>
        <v>1</v>
      </c>
      <c r="I448" s="48">
        <f t="shared" si="104"/>
        <v>4.00390625</v>
      </c>
      <c r="J448" s="48">
        <f t="shared" si="105"/>
        <v>2.96875</v>
      </c>
      <c r="K448" s="49">
        <f t="shared" si="106"/>
        <v>1.642628205128205</v>
      </c>
      <c r="L448" s="49">
        <f t="shared" si="107"/>
        <v>1.217948717948718</v>
      </c>
      <c r="M448" s="50">
        <f t="shared" si="111"/>
        <v>-1.2319711538461537</v>
      </c>
      <c r="N448" s="50">
        <f t="shared" si="112"/>
        <v>-1.642628205128205</v>
      </c>
      <c r="O448" s="50">
        <f t="shared" si="113"/>
        <v>-1.642628205128205</v>
      </c>
      <c r="P448" s="45"/>
      <c r="Q448" s="46">
        <f t="shared" si="108"/>
        <v>-0.19769649007631995</v>
      </c>
    </row>
    <row r="449" spans="1:17" ht="12.75">
      <c r="A449" s="44">
        <f t="shared" si="98"/>
        <v>307.265625</v>
      </c>
      <c r="B449" s="45">
        <f t="shared" si="109"/>
        <v>5.3627968344482015</v>
      </c>
      <c r="C449" s="45">
        <f t="shared" si="110"/>
        <v>-0.7958369046088837</v>
      </c>
      <c r="D449" s="45">
        <f t="shared" si="99"/>
        <v>0.6055110414043253</v>
      </c>
      <c r="E449" s="45">
        <f t="shared" si="100"/>
        <v>203</v>
      </c>
      <c r="F449" s="45">
        <f t="shared" si="101"/>
        <v>155</v>
      </c>
      <c r="G449" s="47">
        <f t="shared" si="102"/>
        <v>-1</v>
      </c>
      <c r="H449" s="47">
        <f t="shared" si="103"/>
        <v>1</v>
      </c>
      <c r="I449" s="48">
        <f t="shared" si="104"/>
        <v>3.96484375</v>
      </c>
      <c r="J449" s="48">
        <f t="shared" si="105"/>
        <v>3.02734375</v>
      </c>
      <c r="K449" s="49">
        <f t="shared" si="106"/>
        <v>1.626602564102564</v>
      </c>
      <c r="L449" s="49">
        <f t="shared" si="107"/>
        <v>1.2419871794871795</v>
      </c>
      <c r="M449" s="50">
        <f t="shared" si="111"/>
        <v>-1.2199519230769231</v>
      </c>
      <c r="N449" s="50">
        <f t="shared" si="112"/>
        <v>-1.626602564102564</v>
      </c>
      <c r="O449" s="50">
        <f t="shared" si="113"/>
        <v>-1.626602564102564</v>
      </c>
      <c r="P449" s="45"/>
      <c r="Q449" s="46">
        <f t="shared" si="108"/>
        <v>-0.18060531402825664</v>
      </c>
    </row>
    <row r="450" spans="1:17" ht="12.75">
      <c r="A450" s="44">
        <f t="shared" si="98"/>
        <v>307.96875</v>
      </c>
      <c r="B450" s="45">
        <f t="shared" si="109"/>
        <v>5.375068680751287</v>
      </c>
      <c r="C450" s="45">
        <f t="shared" si="110"/>
        <v>-0.7883464276266061</v>
      </c>
      <c r="D450" s="45">
        <f t="shared" si="99"/>
        <v>0.615231590580627</v>
      </c>
      <c r="E450" s="45">
        <f t="shared" si="100"/>
        <v>201</v>
      </c>
      <c r="F450" s="45">
        <f t="shared" si="101"/>
        <v>157</v>
      </c>
      <c r="G450" s="47">
        <f t="shared" si="102"/>
        <v>-1</v>
      </c>
      <c r="H450" s="47">
        <f t="shared" si="103"/>
        <v>1</v>
      </c>
      <c r="I450" s="48">
        <f t="shared" si="104"/>
        <v>3.92578125</v>
      </c>
      <c r="J450" s="48">
        <f t="shared" si="105"/>
        <v>3.06640625</v>
      </c>
      <c r="K450" s="49">
        <f t="shared" si="106"/>
        <v>1.6105769230769231</v>
      </c>
      <c r="L450" s="49">
        <f t="shared" si="107"/>
        <v>1.2580128205128205</v>
      </c>
      <c r="M450" s="50">
        <f t="shared" si="111"/>
        <v>-1.2079326923076923</v>
      </c>
      <c r="N450" s="50">
        <f t="shared" si="112"/>
        <v>-1.6105769230769231</v>
      </c>
      <c r="O450" s="50">
        <f t="shared" si="113"/>
        <v>-1.6105769230769231</v>
      </c>
      <c r="P450" s="45"/>
      <c r="Q450" s="46">
        <f t="shared" si="108"/>
        <v>-0.16348693948422</v>
      </c>
    </row>
    <row r="451" spans="1:17" ht="12.75">
      <c r="A451" s="44">
        <f t="shared" si="98"/>
        <v>308.671875</v>
      </c>
      <c r="B451" s="45">
        <f t="shared" si="109"/>
        <v>5.387340527054372</v>
      </c>
      <c r="C451" s="45">
        <f t="shared" si="110"/>
        <v>-0.7807372285720946</v>
      </c>
      <c r="D451" s="45">
        <f t="shared" si="99"/>
        <v>0.6248594881423861</v>
      </c>
      <c r="E451" s="45">
        <f t="shared" si="100"/>
        <v>199</v>
      </c>
      <c r="F451" s="45">
        <f t="shared" si="101"/>
        <v>159</v>
      </c>
      <c r="G451" s="47">
        <f t="shared" si="102"/>
        <v>-1</v>
      </c>
      <c r="H451" s="47">
        <f t="shared" si="103"/>
        <v>1</v>
      </c>
      <c r="I451" s="48">
        <f t="shared" si="104"/>
        <v>3.88671875</v>
      </c>
      <c r="J451" s="48">
        <f t="shared" si="105"/>
        <v>3.10546875</v>
      </c>
      <c r="K451" s="49">
        <f t="shared" si="106"/>
        <v>1.5945512820512822</v>
      </c>
      <c r="L451" s="49">
        <f t="shared" si="107"/>
        <v>1.2740384615384615</v>
      </c>
      <c r="M451" s="50">
        <f t="shared" si="111"/>
        <v>-1.1959134615384617</v>
      </c>
      <c r="N451" s="50">
        <f t="shared" si="112"/>
        <v>-1.5945512820512822</v>
      </c>
      <c r="O451" s="50">
        <f t="shared" si="113"/>
        <v>-1.5945512820512822</v>
      </c>
      <c r="P451" s="45"/>
      <c r="Q451" s="46">
        <f t="shared" si="108"/>
        <v>-0.146343944408449</v>
      </c>
    </row>
    <row r="452" spans="1:17" ht="12.75">
      <c r="A452" s="44">
        <f t="shared" si="98"/>
        <v>309.375</v>
      </c>
      <c r="B452" s="45">
        <f t="shared" si="109"/>
        <v>5.399612373357457</v>
      </c>
      <c r="C452" s="45">
        <f t="shared" si="110"/>
        <v>-0.7730104533627369</v>
      </c>
      <c r="D452" s="45">
        <f t="shared" si="99"/>
        <v>0.6343932841636456</v>
      </c>
      <c r="E452" s="45">
        <f t="shared" si="100"/>
        <v>197</v>
      </c>
      <c r="F452" s="45">
        <f t="shared" si="101"/>
        <v>162</v>
      </c>
      <c r="G452" s="47">
        <f t="shared" si="102"/>
        <v>-1</v>
      </c>
      <c r="H452" s="47">
        <f t="shared" si="103"/>
        <v>1</v>
      </c>
      <c r="I452" s="48">
        <f t="shared" si="104"/>
        <v>3.84765625</v>
      </c>
      <c r="J452" s="48">
        <f t="shared" si="105"/>
        <v>3.1640625</v>
      </c>
      <c r="K452" s="49">
        <f t="shared" si="106"/>
        <v>1.5785256410256412</v>
      </c>
      <c r="L452" s="49">
        <f t="shared" si="107"/>
        <v>1.2980769230769231</v>
      </c>
      <c r="M452" s="50">
        <f t="shared" si="111"/>
        <v>-1.1838942307692308</v>
      </c>
      <c r="N452" s="50">
        <f t="shared" si="112"/>
        <v>-1.5785256410256412</v>
      </c>
      <c r="O452" s="50">
        <f t="shared" si="113"/>
        <v>-1.5785256410256412</v>
      </c>
      <c r="P452" s="45"/>
      <c r="Q452" s="46">
        <f t="shared" si="108"/>
        <v>-0.12917891047294572</v>
      </c>
    </row>
    <row r="453" spans="1:17" ht="12.75">
      <c r="A453" s="44">
        <f t="shared" si="98"/>
        <v>310.078125</v>
      </c>
      <c r="B453" s="45">
        <f t="shared" si="109"/>
        <v>5.411884219660542</v>
      </c>
      <c r="C453" s="45">
        <f t="shared" si="110"/>
        <v>-0.7651672656224592</v>
      </c>
      <c r="D453" s="45">
        <f t="shared" si="99"/>
        <v>0.6438315428897912</v>
      </c>
      <c r="E453" s="45">
        <f t="shared" si="100"/>
        <v>195</v>
      </c>
      <c r="F453" s="45">
        <f t="shared" si="101"/>
        <v>164</v>
      </c>
      <c r="G453" s="47">
        <f t="shared" si="102"/>
        <v>-1</v>
      </c>
      <c r="H453" s="47">
        <f t="shared" si="103"/>
        <v>1</v>
      </c>
      <c r="I453" s="48">
        <f t="shared" si="104"/>
        <v>3.80859375</v>
      </c>
      <c r="J453" s="48">
        <f t="shared" si="105"/>
        <v>3.203125</v>
      </c>
      <c r="K453" s="49">
        <f t="shared" si="106"/>
        <v>1.5625</v>
      </c>
      <c r="L453" s="49">
        <f t="shared" si="107"/>
        <v>1.314102564102564</v>
      </c>
      <c r="M453" s="50">
        <f t="shared" si="111"/>
        <v>-1.171875</v>
      </c>
      <c r="N453" s="50">
        <f t="shared" si="112"/>
        <v>-1.5625</v>
      </c>
      <c r="O453" s="50">
        <f t="shared" si="113"/>
        <v>-1.5625</v>
      </c>
      <c r="P453" s="45"/>
      <c r="Q453" s="46">
        <f t="shared" si="108"/>
        <v>-0.11199442266868243</v>
      </c>
    </row>
    <row r="454" spans="1:17" ht="12.75">
      <c r="A454" s="44">
        <f t="shared" si="98"/>
        <v>310.78125</v>
      </c>
      <c r="B454" s="45">
        <f t="shared" si="109"/>
        <v>5.424156065963627</v>
      </c>
      <c r="C454" s="45">
        <f t="shared" si="110"/>
        <v>-0.7572088465064846</v>
      </c>
      <c r="D454" s="45">
        <f t="shared" si="99"/>
        <v>0.6531728429537768</v>
      </c>
      <c r="E454" s="45">
        <f t="shared" si="100"/>
        <v>193</v>
      </c>
      <c r="F454" s="45">
        <f t="shared" si="101"/>
        <v>167</v>
      </c>
      <c r="G454" s="47">
        <f t="shared" si="102"/>
        <v>-1</v>
      </c>
      <c r="H454" s="47">
        <f t="shared" si="103"/>
        <v>1</v>
      </c>
      <c r="I454" s="48">
        <f t="shared" si="104"/>
        <v>3.76953125</v>
      </c>
      <c r="J454" s="48">
        <f t="shared" si="105"/>
        <v>3.26171875</v>
      </c>
      <c r="K454" s="49">
        <f t="shared" si="106"/>
        <v>1.546474358974359</v>
      </c>
      <c r="L454" s="49">
        <f t="shared" si="107"/>
        <v>1.3381410256410258</v>
      </c>
      <c r="M454" s="50">
        <f t="shared" si="111"/>
        <v>-1.1598557692307692</v>
      </c>
      <c r="N454" s="50">
        <f t="shared" si="112"/>
        <v>-1.546474358974359</v>
      </c>
      <c r="O454" s="50">
        <f t="shared" si="113"/>
        <v>-1.546474358974359</v>
      </c>
      <c r="P454" s="45"/>
      <c r="Q454" s="46">
        <f t="shared" si="108"/>
        <v>-0.09479306891631312</v>
      </c>
    </row>
    <row r="455" spans="1:17" ht="12.75">
      <c r="A455" s="44">
        <f t="shared" si="98"/>
        <v>311.484375</v>
      </c>
      <c r="B455" s="45">
        <f t="shared" si="109"/>
        <v>5.436427912266712</v>
      </c>
      <c r="C455" s="45">
        <f t="shared" si="110"/>
        <v>-0.7491363945234596</v>
      </c>
      <c r="D455" s="45">
        <f t="shared" si="99"/>
        <v>0.6624157775901715</v>
      </c>
      <c r="E455" s="45">
        <f t="shared" si="100"/>
        <v>191</v>
      </c>
      <c r="F455" s="45">
        <f t="shared" si="101"/>
        <v>169</v>
      </c>
      <c r="G455" s="47">
        <f t="shared" si="102"/>
        <v>-1</v>
      </c>
      <c r="H455" s="47">
        <f t="shared" si="103"/>
        <v>1</v>
      </c>
      <c r="I455" s="48">
        <f t="shared" si="104"/>
        <v>3.73046875</v>
      </c>
      <c r="J455" s="48">
        <f t="shared" si="105"/>
        <v>3.30078125</v>
      </c>
      <c r="K455" s="49">
        <f t="shared" si="106"/>
        <v>1.5304487179487178</v>
      </c>
      <c r="L455" s="49">
        <f t="shared" si="107"/>
        <v>1.3541666666666667</v>
      </c>
      <c r="M455" s="50">
        <f t="shared" si="111"/>
        <v>-1.1478365384615383</v>
      </c>
      <c r="N455" s="50">
        <f t="shared" si="112"/>
        <v>-1.5304487179487178</v>
      </c>
      <c r="O455" s="50">
        <f t="shared" si="113"/>
        <v>-1.5304487179487178</v>
      </c>
      <c r="P455" s="45"/>
      <c r="Q455" s="46">
        <f t="shared" si="108"/>
        <v>-0.07757743967644126</v>
      </c>
    </row>
    <row r="456" spans="1:17" ht="12.75">
      <c r="A456" s="44">
        <f t="shared" si="98"/>
        <v>312.1875</v>
      </c>
      <c r="B456" s="45">
        <f t="shared" si="109"/>
        <v>5.448699758569798</v>
      </c>
      <c r="C456" s="45">
        <f t="shared" si="110"/>
        <v>-0.7409511253549591</v>
      </c>
      <c r="D456" s="45">
        <f t="shared" si="99"/>
        <v>0.6715589548470183</v>
      </c>
      <c r="E456" s="45">
        <f t="shared" si="100"/>
        <v>189</v>
      </c>
      <c r="F456" s="45">
        <f t="shared" si="101"/>
        <v>171</v>
      </c>
      <c r="G456" s="47">
        <f t="shared" si="102"/>
        <v>-1</v>
      </c>
      <c r="H456" s="47">
        <f t="shared" si="103"/>
        <v>1</v>
      </c>
      <c r="I456" s="48">
        <f t="shared" si="104"/>
        <v>3.69140625</v>
      </c>
      <c r="J456" s="48">
        <f t="shared" si="105"/>
        <v>3.33984375</v>
      </c>
      <c r="K456" s="49">
        <f t="shared" si="106"/>
        <v>1.5144230769230769</v>
      </c>
      <c r="L456" s="49">
        <f t="shared" si="107"/>
        <v>1.3701923076923077</v>
      </c>
      <c r="M456" s="50">
        <f t="shared" si="111"/>
        <v>-1.1358173076923077</v>
      </c>
      <c r="N456" s="50">
        <f t="shared" si="112"/>
        <v>-1.5144230769230769</v>
      </c>
      <c r="O456" s="50">
        <f t="shared" si="113"/>
        <v>-1.5144230769230769</v>
      </c>
      <c r="P456" s="45"/>
      <c r="Q456" s="46">
        <f t="shared" si="108"/>
        <v>-0.06035012755950642</v>
      </c>
    </row>
    <row r="457" spans="1:17" ht="12.75">
      <c r="A457" s="44">
        <f t="shared" si="98"/>
        <v>312.890625</v>
      </c>
      <c r="B457" s="45">
        <f t="shared" si="109"/>
        <v>5.460971604872882</v>
      </c>
      <c r="C457" s="45">
        <f t="shared" si="110"/>
        <v>-0.7326542716724131</v>
      </c>
      <c r="D457" s="45">
        <f t="shared" si="99"/>
        <v>0.6806009977954527</v>
      </c>
      <c r="E457" s="45">
        <f t="shared" si="100"/>
        <v>187</v>
      </c>
      <c r="F457" s="45">
        <f t="shared" si="101"/>
        <v>174</v>
      </c>
      <c r="G457" s="47">
        <f t="shared" si="102"/>
        <v>-1</v>
      </c>
      <c r="H457" s="47">
        <f t="shared" si="103"/>
        <v>1</v>
      </c>
      <c r="I457" s="48">
        <f t="shared" si="104"/>
        <v>3.65234375</v>
      </c>
      <c r="J457" s="48">
        <f t="shared" si="105"/>
        <v>3.3984375</v>
      </c>
      <c r="K457" s="49">
        <f t="shared" si="106"/>
        <v>1.498397435897436</v>
      </c>
      <c r="L457" s="49">
        <f t="shared" si="107"/>
        <v>1.3942307692307692</v>
      </c>
      <c r="M457" s="50">
        <f t="shared" si="111"/>
        <v>-1.1237980769230769</v>
      </c>
      <c r="N457" s="50">
        <f t="shared" si="112"/>
        <v>-1.498397435897436</v>
      </c>
      <c r="O457" s="50">
        <f t="shared" si="113"/>
        <v>-1.498397435897436</v>
      </c>
      <c r="P457" s="45"/>
      <c r="Q457" s="46">
        <f t="shared" si="108"/>
        <v>-0.04311372693534632</v>
      </c>
    </row>
    <row r="458" spans="1:17" ht="12.75">
      <c r="A458" s="44">
        <f t="shared" si="98"/>
        <v>313.59375</v>
      </c>
      <c r="B458" s="45">
        <f t="shared" si="109"/>
        <v>5.473243451175968</v>
      </c>
      <c r="C458" s="45">
        <f t="shared" si="110"/>
        <v>-0.724247082951467</v>
      </c>
      <c r="D458" s="45">
        <f t="shared" si="99"/>
        <v>0.6895405447370668</v>
      </c>
      <c r="E458" s="45">
        <f t="shared" si="100"/>
        <v>185</v>
      </c>
      <c r="F458" s="45">
        <f t="shared" si="101"/>
        <v>176</v>
      </c>
      <c r="G458" s="47">
        <f t="shared" si="102"/>
        <v>-1</v>
      </c>
      <c r="H458" s="47">
        <f t="shared" si="103"/>
        <v>1</v>
      </c>
      <c r="I458" s="48">
        <f t="shared" si="104"/>
        <v>3.61328125</v>
      </c>
      <c r="J458" s="48">
        <f t="shared" si="105"/>
        <v>3.4375</v>
      </c>
      <c r="K458" s="49">
        <f t="shared" si="106"/>
        <v>1.4823717948717947</v>
      </c>
      <c r="L458" s="49">
        <f t="shared" si="107"/>
        <v>1.4102564102564104</v>
      </c>
      <c r="M458" s="50">
        <f t="shared" si="111"/>
        <v>-1.111778846153846</v>
      </c>
      <c r="N458" s="50">
        <f t="shared" si="112"/>
        <v>-1.4823717948717947</v>
      </c>
      <c r="O458" s="50">
        <f t="shared" si="113"/>
        <v>-1.4823717948717947</v>
      </c>
      <c r="P458" s="45"/>
      <c r="Q458" s="46">
        <f t="shared" si="108"/>
        <v>-0.025870833542494642</v>
      </c>
    </row>
    <row r="459" spans="1:17" ht="12.75">
      <c r="A459" s="44">
        <f t="shared" si="98"/>
        <v>314.296875</v>
      </c>
      <c r="B459" s="45">
        <f t="shared" si="109"/>
        <v>5.485515297479052</v>
      </c>
      <c r="C459" s="45">
        <f t="shared" si="110"/>
        <v>-0.715730825283819</v>
      </c>
      <c r="D459" s="45">
        <f t="shared" si="99"/>
        <v>0.6983762494089724</v>
      </c>
      <c r="E459" s="45">
        <f t="shared" si="100"/>
        <v>183</v>
      </c>
      <c r="F459" s="45">
        <f t="shared" si="101"/>
        <v>178</v>
      </c>
      <c r="G459" s="47">
        <f t="shared" si="102"/>
        <v>-1</v>
      </c>
      <c r="H459" s="47">
        <f t="shared" si="103"/>
        <v>1</v>
      </c>
      <c r="I459" s="48">
        <f t="shared" si="104"/>
        <v>3.57421875</v>
      </c>
      <c r="J459" s="48">
        <f t="shared" si="105"/>
        <v>3.4765625</v>
      </c>
      <c r="K459" s="49">
        <f t="shared" si="106"/>
        <v>1.4663461538461537</v>
      </c>
      <c r="L459" s="49">
        <f t="shared" si="107"/>
        <v>1.4262820512820513</v>
      </c>
      <c r="M459" s="50">
        <f t="shared" si="111"/>
        <v>-1.0997596153846154</v>
      </c>
      <c r="N459" s="50">
        <f t="shared" si="112"/>
        <v>-1.4663461538461537</v>
      </c>
      <c r="O459" s="50">
        <f t="shared" si="113"/>
        <v>-1.4663461538461537</v>
      </c>
      <c r="P459" s="45"/>
      <c r="Q459" s="46">
        <f t="shared" si="108"/>
        <v>-0.008624044097271688</v>
      </c>
    </row>
    <row r="460" spans="1:17" ht="12.75">
      <c r="A460" s="44">
        <f t="shared" si="98"/>
        <v>315</v>
      </c>
      <c r="B460" s="45">
        <f t="shared" si="109"/>
        <v>5.497787143782138</v>
      </c>
      <c r="C460" s="45">
        <f t="shared" si="110"/>
        <v>-0.7071067811865477</v>
      </c>
      <c r="D460" s="45">
        <f t="shared" si="99"/>
        <v>0.7071067811865474</v>
      </c>
      <c r="E460" s="45">
        <f t="shared" si="100"/>
        <v>181</v>
      </c>
      <c r="F460" s="45">
        <f t="shared" si="101"/>
        <v>181</v>
      </c>
      <c r="G460" s="47">
        <f t="shared" si="102"/>
        <v>-1</v>
      </c>
      <c r="H460" s="47">
        <f t="shared" si="103"/>
        <v>1</v>
      </c>
      <c r="I460" s="48">
        <f t="shared" si="104"/>
        <v>3.53515625</v>
      </c>
      <c r="J460" s="48">
        <f t="shared" si="105"/>
        <v>3.53515625</v>
      </c>
      <c r="K460" s="49">
        <f t="shared" si="106"/>
        <v>1.4503205128205128</v>
      </c>
      <c r="L460" s="49">
        <f t="shared" si="107"/>
        <v>1.4503205128205128</v>
      </c>
      <c r="M460" s="50">
        <f t="shared" si="111"/>
        <v>-1.0877403846153846</v>
      </c>
      <c r="N460" s="50">
        <f t="shared" si="112"/>
        <v>-1.4503205128205128</v>
      </c>
      <c r="O460" s="50">
        <f t="shared" si="113"/>
        <v>-1.4503205128205128</v>
      </c>
      <c r="P460" s="45"/>
      <c r="Q460" s="46">
        <f t="shared" si="108"/>
        <v>0.008624044097271133</v>
      </c>
    </row>
    <row r="461" spans="1:17" ht="12.75">
      <c r="A461" s="44">
        <f aca="true" t="shared" si="114" ref="A461:A524">A460+B$9</f>
        <v>315.703125</v>
      </c>
      <c r="B461" s="45">
        <f t="shared" si="109"/>
        <v>5.5100589900852235</v>
      </c>
      <c r="C461" s="45">
        <f t="shared" si="110"/>
        <v>-0.6983762494089727</v>
      </c>
      <c r="D461" s="45">
        <f aca="true" t="shared" si="115" ref="D461:D524">COS(B461)</f>
        <v>0.7157308252838188</v>
      </c>
      <c r="E461" s="45">
        <f aca="true" t="shared" si="116" ref="E461:E524">INT(ABS(C461*256))</f>
        <v>178</v>
      </c>
      <c r="F461" s="45">
        <f aca="true" t="shared" si="117" ref="F461:F524">INT(ABS(D461*256))</f>
        <v>183</v>
      </c>
      <c r="G461" s="47">
        <f aca="true" t="shared" si="118" ref="G461:G524">IF(C461&gt;=0,1,-1)</f>
        <v>-1</v>
      </c>
      <c r="H461" s="47">
        <f aca="true" t="shared" si="119" ref="H461:H524">IF(D461&gt;=0,1,-1)</f>
        <v>1</v>
      </c>
      <c r="I461" s="48">
        <f aca="true" t="shared" si="120" ref="I461:I524">E461/256*5</f>
        <v>3.4765625</v>
      </c>
      <c r="J461" s="48">
        <f aca="true" t="shared" si="121" ref="J461:J524">F461/256*5</f>
        <v>3.57421875</v>
      </c>
      <c r="K461" s="49">
        <f aca="true" t="shared" si="122" ref="K461:K524">I461/$H$2*4000</f>
        <v>1.4262820512820513</v>
      </c>
      <c r="L461" s="49">
        <f aca="true" t="shared" si="123" ref="L461:L524">J461/$H$2*4000</f>
        <v>1.4663461538461537</v>
      </c>
      <c r="M461" s="50">
        <f t="shared" si="111"/>
        <v>-1.0697115384615385</v>
      </c>
      <c r="N461" s="50">
        <f t="shared" si="112"/>
        <v>-1.4262820512820513</v>
      </c>
      <c r="O461" s="50">
        <f t="shared" si="113"/>
        <v>-1.4262820512820513</v>
      </c>
      <c r="P461" s="45"/>
      <c r="Q461" s="46">
        <f aca="true" t="shared" si="124" ref="Q461:Q524">C461+D462</f>
        <v>0.025870833542493976</v>
      </c>
    </row>
    <row r="462" spans="1:17" ht="12.75">
      <c r="A462" s="44">
        <f t="shared" si="114"/>
        <v>316.40625</v>
      </c>
      <c r="B462" s="45">
        <f aca="true" t="shared" si="125" ref="B462:B524">A462/180*PI()</f>
        <v>5.522330836388308</v>
      </c>
      <c r="C462" s="45">
        <f aca="true" t="shared" si="126" ref="C462:C524">SIN(B462)</f>
        <v>-0.6895405447370672</v>
      </c>
      <c r="D462" s="45">
        <f t="shared" si="115"/>
        <v>0.7242470829514667</v>
      </c>
      <c r="E462" s="45">
        <f t="shared" si="116"/>
        <v>176</v>
      </c>
      <c r="F462" s="45">
        <f t="shared" si="117"/>
        <v>185</v>
      </c>
      <c r="G462" s="47">
        <f t="shared" si="118"/>
        <v>-1</v>
      </c>
      <c r="H462" s="47">
        <f t="shared" si="119"/>
        <v>1</v>
      </c>
      <c r="I462" s="48">
        <f t="shared" si="120"/>
        <v>3.4375</v>
      </c>
      <c r="J462" s="48">
        <f t="shared" si="121"/>
        <v>3.61328125</v>
      </c>
      <c r="K462" s="49">
        <f t="shared" si="122"/>
        <v>1.4102564102564104</v>
      </c>
      <c r="L462" s="49">
        <f t="shared" si="123"/>
        <v>1.4823717948717947</v>
      </c>
      <c r="M462" s="50">
        <f aca="true" t="shared" si="127" ref="M462:M524">IF((J$8-ABS(M461))*(M$7)+ABS(M461)&gt;ABS(K462)*0.75,G462*K462*0.75,(G462*((J$8-ABS(L458))*(M$7)*0.75)+ABS(M461)))</f>
        <v>-1.0576923076923077</v>
      </c>
      <c r="N462" s="50">
        <f aca="true" t="shared" si="128" ref="N462:N524">IF((J$8-ABS(N461))*(N$7)+ABS(N461)&gt;ABS(K462),G462*K462,G462*((J$8-ABS(N461))*(N$7)+ABS(N461)))</f>
        <v>-1.4102564102564104</v>
      </c>
      <c r="O462" s="50">
        <f aca="true" t="shared" si="129" ref="O462:O524">IF((J$8-ABS(O461))*(O$7)+ABS(O461)&gt;ABS(K462),G462*K462,G462*((J$8-ABS(O461))*(O$7)+ABS(O461)))</f>
        <v>-1.4102564102564104</v>
      </c>
      <c r="P462" s="45"/>
      <c r="Q462" s="46">
        <f t="shared" si="124"/>
        <v>0.043113726935345764</v>
      </c>
    </row>
    <row r="463" spans="1:17" ht="12.75">
      <c r="A463" s="44">
        <f t="shared" si="114"/>
        <v>317.109375</v>
      </c>
      <c r="B463" s="45">
        <f t="shared" si="125"/>
        <v>5.534602682691394</v>
      </c>
      <c r="C463" s="45">
        <f t="shared" si="126"/>
        <v>-0.680600997795453</v>
      </c>
      <c r="D463" s="45">
        <f t="shared" si="115"/>
        <v>0.7326542716724129</v>
      </c>
      <c r="E463" s="45">
        <f t="shared" si="116"/>
        <v>174</v>
      </c>
      <c r="F463" s="45">
        <f t="shared" si="117"/>
        <v>187</v>
      </c>
      <c r="G463" s="47">
        <f t="shared" si="118"/>
        <v>-1</v>
      </c>
      <c r="H463" s="47">
        <f t="shared" si="119"/>
        <v>1</v>
      </c>
      <c r="I463" s="48">
        <f t="shared" si="120"/>
        <v>3.3984375</v>
      </c>
      <c r="J463" s="48">
        <f t="shared" si="121"/>
        <v>3.65234375</v>
      </c>
      <c r="K463" s="49">
        <f t="shared" si="122"/>
        <v>1.3942307692307692</v>
      </c>
      <c r="L463" s="49">
        <f t="shared" si="123"/>
        <v>1.498397435897436</v>
      </c>
      <c r="M463" s="50">
        <f t="shared" si="127"/>
        <v>-1.0456730769230769</v>
      </c>
      <c r="N463" s="50">
        <f t="shared" si="128"/>
        <v>-1.3942307692307692</v>
      </c>
      <c r="O463" s="50">
        <f t="shared" si="129"/>
        <v>-1.3942307692307692</v>
      </c>
      <c r="P463" s="45"/>
      <c r="Q463" s="46">
        <f t="shared" si="124"/>
        <v>0.06035012755950586</v>
      </c>
    </row>
    <row r="464" spans="1:17" ht="12.75">
      <c r="A464" s="44">
        <f t="shared" si="114"/>
        <v>317.8125</v>
      </c>
      <c r="B464" s="45">
        <f t="shared" si="125"/>
        <v>5.546874528994478</v>
      </c>
      <c r="C464" s="45">
        <f t="shared" si="126"/>
        <v>-0.6715589548470187</v>
      </c>
      <c r="D464" s="45">
        <f t="shared" si="115"/>
        <v>0.7409511253549589</v>
      </c>
      <c r="E464" s="45">
        <f t="shared" si="116"/>
        <v>171</v>
      </c>
      <c r="F464" s="45">
        <f t="shared" si="117"/>
        <v>189</v>
      </c>
      <c r="G464" s="47">
        <f t="shared" si="118"/>
        <v>-1</v>
      </c>
      <c r="H464" s="47">
        <f t="shared" si="119"/>
        <v>1</v>
      </c>
      <c r="I464" s="48">
        <f t="shared" si="120"/>
        <v>3.33984375</v>
      </c>
      <c r="J464" s="48">
        <f t="shared" si="121"/>
        <v>3.69140625</v>
      </c>
      <c r="K464" s="49">
        <f t="shared" si="122"/>
        <v>1.3701923076923077</v>
      </c>
      <c r="L464" s="49">
        <f t="shared" si="123"/>
        <v>1.5144230769230769</v>
      </c>
      <c r="M464" s="50">
        <f t="shared" si="127"/>
        <v>-1.0276442307692308</v>
      </c>
      <c r="N464" s="50">
        <f t="shared" si="128"/>
        <v>-1.3701923076923077</v>
      </c>
      <c r="O464" s="50">
        <f t="shared" si="129"/>
        <v>-1.3701923076923077</v>
      </c>
      <c r="P464" s="45"/>
      <c r="Q464" s="46">
        <f t="shared" si="124"/>
        <v>0.07757743967644071</v>
      </c>
    </row>
    <row r="465" spans="1:17" ht="12.75">
      <c r="A465" s="44">
        <f t="shared" si="114"/>
        <v>318.515625</v>
      </c>
      <c r="B465" s="45">
        <f t="shared" si="125"/>
        <v>5.559146375297564</v>
      </c>
      <c r="C465" s="45">
        <f t="shared" si="126"/>
        <v>-0.6624157775901718</v>
      </c>
      <c r="D465" s="45">
        <f t="shared" si="115"/>
        <v>0.7491363945234594</v>
      </c>
      <c r="E465" s="45">
        <f t="shared" si="116"/>
        <v>169</v>
      </c>
      <c r="F465" s="45">
        <f t="shared" si="117"/>
        <v>191</v>
      </c>
      <c r="G465" s="47">
        <f t="shared" si="118"/>
        <v>-1</v>
      </c>
      <c r="H465" s="47">
        <f t="shared" si="119"/>
        <v>1</v>
      </c>
      <c r="I465" s="48">
        <f t="shared" si="120"/>
        <v>3.30078125</v>
      </c>
      <c r="J465" s="48">
        <f t="shared" si="121"/>
        <v>3.73046875</v>
      </c>
      <c r="K465" s="49">
        <f t="shared" si="122"/>
        <v>1.3541666666666667</v>
      </c>
      <c r="L465" s="49">
        <f t="shared" si="123"/>
        <v>1.5304487179487178</v>
      </c>
      <c r="M465" s="50">
        <f t="shared" si="127"/>
        <v>-1.015625</v>
      </c>
      <c r="N465" s="50">
        <f t="shared" si="128"/>
        <v>-1.3541666666666667</v>
      </c>
      <c r="O465" s="50">
        <f t="shared" si="129"/>
        <v>-1.3541666666666667</v>
      </c>
      <c r="P465" s="45"/>
      <c r="Q465" s="46">
        <f t="shared" si="124"/>
        <v>0.09479306891631245</v>
      </c>
    </row>
    <row r="466" spans="1:17" ht="12.75">
      <c r="A466" s="44">
        <f t="shared" si="114"/>
        <v>319.21875</v>
      </c>
      <c r="B466" s="45">
        <f t="shared" si="125"/>
        <v>5.5714182216006485</v>
      </c>
      <c r="C466" s="45">
        <f t="shared" si="126"/>
        <v>-0.6531728429537771</v>
      </c>
      <c r="D466" s="45">
        <f t="shared" si="115"/>
        <v>0.7572088465064842</v>
      </c>
      <c r="E466" s="45">
        <f t="shared" si="116"/>
        <v>167</v>
      </c>
      <c r="F466" s="45">
        <f t="shared" si="117"/>
        <v>193</v>
      </c>
      <c r="G466" s="47">
        <f t="shared" si="118"/>
        <v>-1</v>
      </c>
      <c r="H466" s="47">
        <f t="shared" si="119"/>
        <v>1</v>
      </c>
      <c r="I466" s="48">
        <f t="shared" si="120"/>
        <v>3.26171875</v>
      </c>
      <c r="J466" s="48">
        <f t="shared" si="121"/>
        <v>3.76953125</v>
      </c>
      <c r="K466" s="49">
        <f t="shared" si="122"/>
        <v>1.3381410256410258</v>
      </c>
      <c r="L466" s="49">
        <f t="shared" si="123"/>
        <v>1.546474358974359</v>
      </c>
      <c r="M466" s="50">
        <f t="shared" si="127"/>
        <v>-1.0036057692307694</v>
      </c>
      <c r="N466" s="50">
        <f t="shared" si="128"/>
        <v>-1.3381410256410258</v>
      </c>
      <c r="O466" s="50">
        <f t="shared" si="129"/>
        <v>-1.3381410256410258</v>
      </c>
      <c r="P466" s="45"/>
      <c r="Q466" s="46">
        <f t="shared" si="124"/>
        <v>0.11199442266868176</v>
      </c>
    </row>
    <row r="467" spans="1:17" ht="12.75">
      <c r="A467" s="44">
        <f t="shared" si="114"/>
        <v>319.921875</v>
      </c>
      <c r="B467" s="45">
        <f t="shared" si="125"/>
        <v>5.583690067903734</v>
      </c>
      <c r="C467" s="45">
        <f t="shared" si="126"/>
        <v>-0.6438315428897915</v>
      </c>
      <c r="D467" s="45">
        <f t="shared" si="115"/>
        <v>0.7651672656224588</v>
      </c>
      <c r="E467" s="45">
        <f t="shared" si="116"/>
        <v>164</v>
      </c>
      <c r="F467" s="45">
        <f t="shared" si="117"/>
        <v>195</v>
      </c>
      <c r="G467" s="47">
        <f t="shared" si="118"/>
        <v>-1</v>
      </c>
      <c r="H467" s="47">
        <f t="shared" si="119"/>
        <v>1</v>
      </c>
      <c r="I467" s="48">
        <f t="shared" si="120"/>
        <v>3.203125</v>
      </c>
      <c r="J467" s="48">
        <f t="shared" si="121"/>
        <v>3.80859375</v>
      </c>
      <c r="K467" s="49">
        <f t="shared" si="122"/>
        <v>1.314102564102564</v>
      </c>
      <c r="L467" s="49">
        <f t="shared" si="123"/>
        <v>1.5625</v>
      </c>
      <c r="M467" s="50">
        <f t="shared" si="127"/>
        <v>-0.9855769230769231</v>
      </c>
      <c r="N467" s="50">
        <f t="shared" si="128"/>
        <v>-1.314102564102564</v>
      </c>
      <c r="O467" s="50">
        <f t="shared" si="129"/>
        <v>-1.314102564102564</v>
      </c>
      <c r="P467" s="45"/>
      <c r="Q467" s="46">
        <f t="shared" si="124"/>
        <v>0.12917891047294516</v>
      </c>
    </row>
    <row r="468" spans="1:17" ht="12.75">
      <c r="A468" s="44">
        <f t="shared" si="114"/>
        <v>320.625</v>
      </c>
      <c r="B468" s="45">
        <f t="shared" si="125"/>
        <v>5.595961914206819</v>
      </c>
      <c r="C468" s="45">
        <f t="shared" si="126"/>
        <v>-0.6343932841636459</v>
      </c>
      <c r="D468" s="45">
        <f t="shared" si="115"/>
        <v>0.7730104533627367</v>
      </c>
      <c r="E468" s="45">
        <f t="shared" si="116"/>
        <v>162</v>
      </c>
      <c r="F468" s="45">
        <f t="shared" si="117"/>
        <v>197</v>
      </c>
      <c r="G468" s="47">
        <f t="shared" si="118"/>
        <v>-1</v>
      </c>
      <c r="H468" s="47">
        <f t="shared" si="119"/>
        <v>1</v>
      </c>
      <c r="I468" s="48">
        <f t="shared" si="120"/>
        <v>3.1640625</v>
      </c>
      <c r="J468" s="48">
        <f t="shared" si="121"/>
        <v>3.84765625</v>
      </c>
      <c r="K468" s="49">
        <f t="shared" si="122"/>
        <v>1.2980769230769231</v>
      </c>
      <c r="L468" s="49">
        <f t="shared" si="123"/>
        <v>1.5785256410256412</v>
      </c>
      <c r="M468" s="50">
        <f t="shared" si="127"/>
        <v>-0.9735576923076923</v>
      </c>
      <c r="N468" s="50">
        <f t="shared" si="128"/>
        <v>-1.2980769230769231</v>
      </c>
      <c r="O468" s="50">
        <f t="shared" si="129"/>
        <v>-1.2980769230769231</v>
      </c>
      <c r="P468" s="45"/>
      <c r="Q468" s="46">
        <f t="shared" si="124"/>
        <v>0.14634394440844845</v>
      </c>
    </row>
    <row r="469" spans="1:17" ht="12.75">
      <c r="A469" s="44">
        <f t="shared" si="114"/>
        <v>321.328125</v>
      </c>
      <c r="B469" s="45">
        <f t="shared" si="125"/>
        <v>5.608233760509904</v>
      </c>
      <c r="C469" s="45">
        <f t="shared" si="126"/>
        <v>-0.6248594881423865</v>
      </c>
      <c r="D469" s="45">
        <f t="shared" si="115"/>
        <v>0.7807372285720944</v>
      </c>
      <c r="E469" s="45">
        <f t="shared" si="116"/>
        <v>159</v>
      </c>
      <c r="F469" s="45">
        <f t="shared" si="117"/>
        <v>199</v>
      </c>
      <c r="G469" s="47">
        <f t="shared" si="118"/>
        <v>-1</v>
      </c>
      <c r="H469" s="47">
        <f t="shared" si="119"/>
        <v>1</v>
      </c>
      <c r="I469" s="48">
        <f t="shared" si="120"/>
        <v>3.10546875</v>
      </c>
      <c r="J469" s="48">
        <f t="shared" si="121"/>
        <v>3.88671875</v>
      </c>
      <c r="K469" s="49">
        <f t="shared" si="122"/>
        <v>1.2740384615384615</v>
      </c>
      <c r="L469" s="49">
        <f t="shared" si="123"/>
        <v>1.5945512820512822</v>
      </c>
      <c r="M469" s="50">
        <f t="shared" si="127"/>
        <v>-0.955528846153846</v>
      </c>
      <c r="N469" s="50">
        <f t="shared" si="128"/>
        <v>-1.2740384615384615</v>
      </c>
      <c r="O469" s="50">
        <f t="shared" si="129"/>
        <v>-1.2740384615384615</v>
      </c>
      <c r="P469" s="45"/>
      <c r="Q469" s="46">
        <f t="shared" si="124"/>
        <v>0.16348693948421944</v>
      </c>
    </row>
    <row r="470" spans="1:17" ht="12.75">
      <c r="A470" s="44">
        <f t="shared" si="114"/>
        <v>322.03125</v>
      </c>
      <c r="B470" s="45">
        <f t="shared" si="125"/>
        <v>5.620505606812989</v>
      </c>
      <c r="C470" s="45">
        <f t="shared" si="126"/>
        <v>-0.6152315905806274</v>
      </c>
      <c r="D470" s="45">
        <f t="shared" si="115"/>
        <v>0.7883464276266059</v>
      </c>
      <c r="E470" s="45">
        <f t="shared" si="116"/>
        <v>157</v>
      </c>
      <c r="F470" s="45">
        <f t="shared" si="117"/>
        <v>201</v>
      </c>
      <c r="G470" s="47">
        <f t="shared" si="118"/>
        <v>-1</v>
      </c>
      <c r="H470" s="47">
        <f t="shared" si="119"/>
        <v>1</v>
      </c>
      <c r="I470" s="48">
        <f t="shared" si="120"/>
        <v>3.06640625</v>
      </c>
      <c r="J470" s="48">
        <f t="shared" si="121"/>
        <v>3.92578125</v>
      </c>
      <c r="K470" s="49">
        <f t="shared" si="122"/>
        <v>1.2580128205128205</v>
      </c>
      <c r="L470" s="49">
        <f t="shared" si="123"/>
        <v>1.6105769230769231</v>
      </c>
      <c r="M470" s="50">
        <f t="shared" si="127"/>
        <v>-0.9435096153846154</v>
      </c>
      <c r="N470" s="50">
        <f t="shared" si="128"/>
        <v>-1.2580128205128205</v>
      </c>
      <c r="O470" s="50">
        <f t="shared" si="129"/>
        <v>-1.2580128205128205</v>
      </c>
      <c r="P470" s="45"/>
      <c r="Q470" s="46">
        <f t="shared" si="124"/>
        <v>0.18060531402825597</v>
      </c>
    </row>
    <row r="471" spans="1:17" ht="12.75">
      <c r="A471" s="44">
        <f t="shared" si="114"/>
        <v>322.734375</v>
      </c>
      <c r="B471" s="45">
        <f t="shared" si="125"/>
        <v>5.632777453116074</v>
      </c>
      <c r="C471" s="45">
        <f t="shared" si="126"/>
        <v>-0.6055110414043257</v>
      </c>
      <c r="D471" s="45">
        <f t="shared" si="115"/>
        <v>0.7958369046088833</v>
      </c>
      <c r="E471" s="45">
        <f t="shared" si="116"/>
        <v>155</v>
      </c>
      <c r="F471" s="45">
        <f t="shared" si="117"/>
        <v>203</v>
      </c>
      <c r="G471" s="47">
        <f t="shared" si="118"/>
        <v>-1</v>
      </c>
      <c r="H471" s="47">
        <f t="shared" si="119"/>
        <v>1</v>
      </c>
      <c r="I471" s="48">
        <f t="shared" si="120"/>
        <v>3.02734375</v>
      </c>
      <c r="J471" s="48">
        <f t="shared" si="121"/>
        <v>3.96484375</v>
      </c>
      <c r="K471" s="49">
        <f t="shared" si="122"/>
        <v>1.2419871794871795</v>
      </c>
      <c r="L471" s="49">
        <f t="shared" si="123"/>
        <v>1.626602564102564</v>
      </c>
      <c r="M471" s="50">
        <f t="shared" si="127"/>
        <v>-0.9314903846153846</v>
      </c>
      <c r="N471" s="50">
        <f t="shared" si="128"/>
        <v>-1.2419871794871795</v>
      </c>
      <c r="O471" s="50">
        <f t="shared" si="129"/>
        <v>-1.2419871794871795</v>
      </c>
      <c r="P471" s="45"/>
      <c r="Q471" s="46">
        <f t="shared" si="124"/>
        <v>0.1976964900763194</v>
      </c>
    </row>
    <row r="472" spans="1:17" ht="12.75">
      <c r="A472" s="44">
        <f t="shared" si="114"/>
        <v>323.4375</v>
      </c>
      <c r="B472" s="45">
        <f t="shared" si="125"/>
        <v>5.64504929941916</v>
      </c>
      <c r="C472" s="45">
        <f t="shared" si="126"/>
        <v>-0.5956993044924332</v>
      </c>
      <c r="D472" s="45">
        <f t="shared" si="115"/>
        <v>0.803207531480645</v>
      </c>
      <c r="E472" s="45">
        <f t="shared" si="116"/>
        <v>152</v>
      </c>
      <c r="F472" s="45">
        <f t="shared" si="117"/>
        <v>205</v>
      </c>
      <c r="G472" s="47">
        <f t="shared" si="118"/>
        <v>-1</v>
      </c>
      <c r="H472" s="47">
        <f t="shared" si="119"/>
        <v>1</v>
      </c>
      <c r="I472" s="48">
        <f t="shared" si="120"/>
        <v>2.96875</v>
      </c>
      <c r="J472" s="48">
        <f t="shared" si="121"/>
        <v>4.00390625</v>
      </c>
      <c r="K472" s="49">
        <f t="shared" si="122"/>
        <v>1.217948717948718</v>
      </c>
      <c r="L472" s="49">
        <f t="shared" si="123"/>
        <v>1.642628205128205</v>
      </c>
      <c r="M472" s="50">
        <f t="shared" si="127"/>
        <v>-0.9134615384615385</v>
      </c>
      <c r="N472" s="50">
        <f t="shared" si="128"/>
        <v>-1.217948717948718</v>
      </c>
      <c r="O472" s="50">
        <f t="shared" si="129"/>
        <v>-1.217948717948718</v>
      </c>
      <c r="P472" s="45"/>
      <c r="Q472" s="46">
        <f t="shared" si="124"/>
        <v>0.2147578937601614</v>
      </c>
    </row>
    <row r="473" spans="1:17" ht="12.75">
      <c r="A473" s="44">
        <f t="shared" si="114"/>
        <v>324.140625</v>
      </c>
      <c r="B473" s="45">
        <f t="shared" si="125"/>
        <v>5.6573211457222445</v>
      </c>
      <c r="C473" s="45">
        <f t="shared" si="126"/>
        <v>-0.5857978574564391</v>
      </c>
      <c r="D473" s="45">
        <f t="shared" si="115"/>
        <v>0.8104571982525947</v>
      </c>
      <c r="E473" s="45">
        <f t="shared" si="116"/>
        <v>149</v>
      </c>
      <c r="F473" s="45">
        <f t="shared" si="117"/>
        <v>207</v>
      </c>
      <c r="G473" s="47">
        <f t="shared" si="118"/>
        <v>-1</v>
      </c>
      <c r="H473" s="47">
        <f t="shared" si="119"/>
        <v>1</v>
      </c>
      <c r="I473" s="48">
        <f t="shared" si="120"/>
        <v>2.91015625</v>
      </c>
      <c r="J473" s="48">
        <f t="shared" si="121"/>
        <v>4.04296875</v>
      </c>
      <c r="K473" s="49">
        <f t="shared" si="122"/>
        <v>1.1939102564102564</v>
      </c>
      <c r="L473" s="49">
        <f t="shared" si="123"/>
        <v>1.6586538461538463</v>
      </c>
      <c r="M473" s="50">
        <f t="shared" si="127"/>
        <v>-0.8954326923076923</v>
      </c>
      <c r="N473" s="50">
        <f t="shared" si="128"/>
        <v>-1.1939102564102564</v>
      </c>
      <c r="O473" s="50">
        <f t="shared" si="129"/>
        <v>-1.1939102564102564</v>
      </c>
      <c r="P473" s="45"/>
      <c r="Q473" s="46">
        <f t="shared" si="124"/>
        <v>0.23178695569514463</v>
      </c>
    </row>
    <row r="474" spans="1:17" ht="12.75">
      <c r="A474" s="44">
        <f t="shared" si="114"/>
        <v>324.84375</v>
      </c>
      <c r="B474" s="45">
        <f t="shared" si="125"/>
        <v>5.66959299202533</v>
      </c>
      <c r="C474" s="45">
        <f t="shared" si="126"/>
        <v>-0.5758081914178452</v>
      </c>
      <c r="D474" s="45">
        <f t="shared" si="115"/>
        <v>0.8175848131515837</v>
      </c>
      <c r="E474" s="45">
        <f t="shared" si="116"/>
        <v>147</v>
      </c>
      <c r="F474" s="45">
        <f t="shared" si="117"/>
        <v>209</v>
      </c>
      <c r="G474" s="47">
        <f t="shared" si="118"/>
        <v>-1</v>
      </c>
      <c r="H474" s="47">
        <f t="shared" si="119"/>
        <v>1</v>
      </c>
      <c r="I474" s="48">
        <f t="shared" si="120"/>
        <v>2.87109375</v>
      </c>
      <c r="J474" s="48">
        <f t="shared" si="121"/>
        <v>4.08203125</v>
      </c>
      <c r="K474" s="49">
        <f t="shared" si="122"/>
        <v>1.1778846153846154</v>
      </c>
      <c r="L474" s="49">
        <f t="shared" si="123"/>
        <v>1.6746794871794872</v>
      </c>
      <c r="M474" s="50">
        <f t="shared" si="127"/>
        <v>-0.8834134615384616</v>
      </c>
      <c r="N474" s="50">
        <f t="shared" si="128"/>
        <v>-1.1778846153846154</v>
      </c>
      <c r="O474" s="50">
        <f t="shared" si="129"/>
        <v>-1.1778846153846154</v>
      </c>
      <c r="P474" s="45"/>
      <c r="Q474" s="46">
        <f t="shared" si="124"/>
        <v>0.24878111136717984</v>
      </c>
    </row>
    <row r="475" spans="1:17" ht="12.75">
      <c r="A475" s="44">
        <f t="shared" si="114"/>
        <v>325.546875</v>
      </c>
      <c r="B475" s="45">
        <f t="shared" si="125"/>
        <v>5.681864838328415</v>
      </c>
      <c r="C475" s="45">
        <f t="shared" si="126"/>
        <v>-0.5657318107836136</v>
      </c>
      <c r="D475" s="45">
        <f t="shared" si="115"/>
        <v>0.8245893027850251</v>
      </c>
      <c r="E475" s="45">
        <f t="shared" si="116"/>
        <v>144</v>
      </c>
      <c r="F475" s="45">
        <f t="shared" si="117"/>
        <v>211</v>
      </c>
      <c r="G475" s="47">
        <f t="shared" si="118"/>
        <v>-1</v>
      </c>
      <c r="H475" s="47">
        <f t="shared" si="119"/>
        <v>1</v>
      </c>
      <c r="I475" s="48">
        <f t="shared" si="120"/>
        <v>2.8125</v>
      </c>
      <c r="J475" s="48">
        <f t="shared" si="121"/>
        <v>4.12109375</v>
      </c>
      <c r="K475" s="49">
        <f t="shared" si="122"/>
        <v>1.153846153846154</v>
      </c>
      <c r="L475" s="49">
        <f t="shared" si="123"/>
        <v>1.6907051282051282</v>
      </c>
      <c r="M475" s="50">
        <f t="shared" si="127"/>
        <v>-0.8653846153846154</v>
      </c>
      <c r="N475" s="50">
        <f t="shared" si="128"/>
        <v>-1.153846153846154</v>
      </c>
      <c r="O475" s="50">
        <f t="shared" si="129"/>
        <v>-1.153846153846154</v>
      </c>
      <c r="P475" s="45"/>
      <c r="Q475" s="46">
        <f t="shared" si="124"/>
        <v>0.26573780151893167</v>
      </c>
    </row>
    <row r="476" spans="1:17" ht="12.75">
      <c r="A476" s="44">
        <f t="shared" si="114"/>
        <v>326.25</v>
      </c>
      <c r="B476" s="45">
        <f t="shared" si="125"/>
        <v>5.6941366846315</v>
      </c>
      <c r="C476" s="45">
        <f t="shared" si="126"/>
        <v>-0.5555702330196022</v>
      </c>
      <c r="D476" s="45">
        <f t="shared" si="115"/>
        <v>0.8314696123025452</v>
      </c>
      <c r="E476" s="45">
        <f t="shared" si="116"/>
        <v>142</v>
      </c>
      <c r="F476" s="45">
        <f t="shared" si="117"/>
        <v>212</v>
      </c>
      <c r="G476" s="47">
        <f t="shared" si="118"/>
        <v>-1</v>
      </c>
      <c r="H476" s="47">
        <f t="shared" si="119"/>
        <v>1</v>
      </c>
      <c r="I476" s="48">
        <f t="shared" si="120"/>
        <v>2.7734375</v>
      </c>
      <c r="J476" s="48">
        <f t="shared" si="121"/>
        <v>4.140625</v>
      </c>
      <c r="K476" s="49">
        <f t="shared" si="122"/>
        <v>1.1378205128205128</v>
      </c>
      <c r="L476" s="49">
        <f t="shared" si="123"/>
        <v>1.698717948717949</v>
      </c>
      <c r="M476" s="50">
        <f t="shared" si="127"/>
        <v>-0.8533653846153846</v>
      </c>
      <c r="N476" s="50">
        <f t="shared" si="128"/>
        <v>-1.1378205128205128</v>
      </c>
      <c r="O476" s="50">
        <f t="shared" si="129"/>
        <v>-1.1378205128205128</v>
      </c>
      <c r="P476" s="45"/>
      <c r="Q476" s="46">
        <f t="shared" si="124"/>
        <v>0.28265447253523557</v>
      </c>
    </row>
    <row r="477" spans="1:17" ht="12.75">
      <c r="A477" s="44">
        <f t="shared" si="114"/>
        <v>326.953125</v>
      </c>
      <c r="B477" s="45">
        <f t="shared" si="125"/>
        <v>5.706408530934585</v>
      </c>
      <c r="C477" s="45">
        <f t="shared" si="126"/>
        <v>-0.5453249884220468</v>
      </c>
      <c r="D477" s="45">
        <f t="shared" si="115"/>
        <v>0.8382247055548377</v>
      </c>
      <c r="E477" s="45">
        <f t="shared" si="116"/>
        <v>139</v>
      </c>
      <c r="F477" s="45">
        <f t="shared" si="117"/>
        <v>214</v>
      </c>
      <c r="G477" s="47">
        <f t="shared" si="118"/>
        <v>-1</v>
      </c>
      <c r="H477" s="47">
        <f t="shared" si="119"/>
        <v>1</v>
      </c>
      <c r="I477" s="48">
        <f t="shared" si="120"/>
        <v>2.71484375</v>
      </c>
      <c r="J477" s="48">
        <f t="shared" si="121"/>
        <v>4.1796875</v>
      </c>
      <c r="K477" s="49">
        <f t="shared" si="122"/>
        <v>1.1137820512820513</v>
      </c>
      <c r="L477" s="49">
        <f t="shared" si="123"/>
        <v>1.7147435897435899</v>
      </c>
      <c r="M477" s="50">
        <f t="shared" si="127"/>
        <v>-0.8353365384615385</v>
      </c>
      <c r="N477" s="50">
        <f t="shared" si="128"/>
        <v>-1.1137820512820513</v>
      </c>
      <c r="O477" s="50">
        <f t="shared" si="129"/>
        <v>-1.1137820512820513</v>
      </c>
      <c r="P477" s="45"/>
      <c r="Q477" s="46">
        <f t="shared" si="124"/>
        <v>0.2995285768276602</v>
      </c>
    </row>
    <row r="478" spans="1:17" ht="12.75">
      <c r="A478" s="44">
        <f t="shared" si="114"/>
        <v>327.65625</v>
      </c>
      <c r="B478" s="45">
        <f t="shared" si="125"/>
        <v>5.71868037723767</v>
      </c>
      <c r="C478" s="45">
        <f t="shared" si="126"/>
        <v>-0.5349976198870973</v>
      </c>
      <c r="D478" s="45">
        <f t="shared" si="115"/>
        <v>0.844853565249707</v>
      </c>
      <c r="E478" s="45">
        <f t="shared" si="116"/>
        <v>136</v>
      </c>
      <c r="F478" s="45">
        <f t="shared" si="117"/>
        <v>216</v>
      </c>
      <c r="G478" s="47">
        <f t="shared" si="118"/>
        <v>-1</v>
      </c>
      <c r="H478" s="47">
        <f t="shared" si="119"/>
        <v>1</v>
      </c>
      <c r="I478" s="48">
        <f t="shared" si="120"/>
        <v>2.65625</v>
      </c>
      <c r="J478" s="48">
        <f t="shared" si="121"/>
        <v>4.21875</v>
      </c>
      <c r="K478" s="49">
        <f t="shared" si="122"/>
        <v>1.0897435897435896</v>
      </c>
      <c r="L478" s="49">
        <f t="shared" si="123"/>
        <v>1.7307692307692308</v>
      </c>
      <c r="M478" s="50">
        <f t="shared" si="127"/>
        <v>-0.8173076923076923</v>
      </c>
      <c r="N478" s="50">
        <f t="shared" si="128"/>
        <v>-1.0897435897435896</v>
      </c>
      <c r="O478" s="50">
        <f t="shared" si="129"/>
        <v>-1.0897435897435896</v>
      </c>
      <c r="P478" s="45"/>
      <c r="Q478" s="46">
        <f t="shared" si="124"/>
        <v>0.3163575732181676</v>
      </c>
    </row>
    <row r="479" spans="1:17" ht="12.75">
      <c r="A479" s="44">
        <f t="shared" si="114"/>
        <v>328.359375</v>
      </c>
      <c r="B479" s="45">
        <f t="shared" si="125"/>
        <v>5.730952223540755</v>
      </c>
      <c r="C479" s="45">
        <f t="shared" si="126"/>
        <v>-0.5245896826784694</v>
      </c>
      <c r="D479" s="45">
        <f t="shared" si="115"/>
        <v>0.8513551931052649</v>
      </c>
      <c r="E479" s="45">
        <f t="shared" si="116"/>
        <v>134</v>
      </c>
      <c r="F479" s="45">
        <f t="shared" si="117"/>
        <v>217</v>
      </c>
      <c r="G479" s="47">
        <f t="shared" si="118"/>
        <v>-1</v>
      </c>
      <c r="H479" s="47">
        <f t="shared" si="119"/>
        <v>1</v>
      </c>
      <c r="I479" s="48">
        <f t="shared" si="120"/>
        <v>2.6171875</v>
      </c>
      <c r="J479" s="48">
        <f t="shared" si="121"/>
        <v>4.23828125</v>
      </c>
      <c r="K479" s="49">
        <f t="shared" si="122"/>
        <v>1.0737179487179487</v>
      </c>
      <c r="L479" s="49">
        <f t="shared" si="123"/>
        <v>1.7387820512820513</v>
      </c>
      <c r="M479" s="50">
        <f t="shared" si="127"/>
        <v>-0.8052884615384615</v>
      </c>
      <c r="N479" s="50">
        <f t="shared" si="128"/>
        <v>-1.0737179487179487</v>
      </c>
      <c r="O479" s="50">
        <f t="shared" si="129"/>
        <v>-1.0737179487179487</v>
      </c>
      <c r="P479" s="45"/>
      <c r="Q479" s="46">
        <f t="shared" si="124"/>
        <v>0.3331389273218026</v>
      </c>
    </row>
    <row r="480" spans="1:17" ht="12.75">
      <c r="A480" s="44">
        <f t="shared" si="114"/>
        <v>329.0625</v>
      </c>
      <c r="B480" s="45">
        <f t="shared" si="125"/>
        <v>5.743224069843841</v>
      </c>
      <c r="C480" s="45">
        <f t="shared" si="126"/>
        <v>-0.5141027441932219</v>
      </c>
      <c r="D480" s="45">
        <f t="shared" si="115"/>
        <v>0.857728610000272</v>
      </c>
      <c r="E480" s="45">
        <f t="shared" si="116"/>
        <v>131</v>
      </c>
      <c r="F480" s="45">
        <f t="shared" si="117"/>
        <v>219</v>
      </c>
      <c r="G480" s="47">
        <f t="shared" si="118"/>
        <v>-1</v>
      </c>
      <c r="H480" s="47">
        <f t="shared" si="119"/>
        <v>1</v>
      </c>
      <c r="I480" s="48">
        <f t="shared" si="120"/>
        <v>2.55859375</v>
      </c>
      <c r="J480" s="48">
        <f t="shared" si="121"/>
        <v>4.27734375</v>
      </c>
      <c r="K480" s="49">
        <f t="shared" si="122"/>
        <v>1.0496794871794872</v>
      </c>
      <c r="L480" s="49">
        <f t="shared" si="123"/>
        <v>1.7548076923076923</v>
      </c>
      <c r="M480" s="50">
        <f t="shared" si="127"/>
        <v>-0.7872596153846154</v>
      </c>
      <c r="N480" s="50">
        <f t="shared" si="128"/>
        <v>-1.0496794871794872</v>
      </c>
      <c r="O480" s="50">
        <f t="shared" si="129"/>
        <v>-1.0496794871794872</v>
      </c>
      <c r="P480" s="45"/>
      <c r="Q480" s="46">
        <f t="shared" si="124"/>
        <v>0.3498701119283645</v>
      </c>
    </row>
    <row r="481" spans="1:17" ht="12.75">
      <c r="A481" s="44">
        <f t="shared" si="114"/>
        <v>329.765625</v>
      </c>
      <c r="B481" s="45">
        <f t="shared" si="125"/>
        <v>5.755495916146925</v>
      </c>
      <c r="C481" s="45">
        <f t="shared" si="126"/>
        <v>-0.5035383837257181</v>
      </c>
      <c r="D481" s="45">
        <f t="shared" si="115"/>
        <v>0.8639728561215864</v>
      </c>
      <c r="E481" s="45">
        <f t="shared" si="116"/>
        <v>128</v>
      </c>
      <c r="F481" s="45">
        <f t="shared" si="117"/>
        <v>221</v>
      </c>
      <c r="G481" s="47">
        <f t="shared" si="118"/>
        <v>-1</v>
      </c>
      <c r="H481" s="47">
        <f t="shared" si="119"/>
        <v>1</v>
      </c>
      <c r="I481" s="48">
        <f t="shared" si="120"/>
        <v>2.5</v>
      </c>
      <c r="J481" s="48">
        <f t="shared" si="121"/>
        <v>4.31640625</v>
      </c>
      <c r="K481" s="49">
        <f t="shared" si="122"/>
        <v>1.0256410256410255</v>
      </c>
      <c r="L481" s="49">
        <f t="shared" si="123"/>
        <v>1.7708333333333333</v>
      </c>
      <c r="M481" s="50">
        <f t="shared" si="127"/>
        <v>-0.7692307692307692</v>
      </c>
      <c r="N481" s="50">
        <f t="shared" si="128"/>
        <v>-1.0256410256410255</v>
      </c>
      <c r="O481" s="50">
        <f t="shared" si="129"/>
        <v>-1.0256410256410255</v>
      </c>
      <c r="P481" s="45"/>
      <c r="Q481" s="46">
        <f t="shared" si="124"/>
        <v>0.3665486073829932</v>
      </c>
    </row>
    <row r="482" spans="1:17" ht="12.75">
      <c r="A482" s="44">
        <f t="shared" si="114"/>
        <v>330.46875</v>
      </c>
      <c r="B482" s="45">
        <f t="shared" si="125"/>
        <v>5.767767762450011</v>
      </c>
      <c r="C482" s="45">
        <f t="shared" si="126"/>
        <v>-0.49289819222978426</v>
      </c>
      <c r="D482" s="45">
        <f t="shared" si="115"/>
        <v>0.8700869911087113</v>
      </c>
      <c r="E482" s="45">
        <f t="shared" si="116"/>
        <v>126</v>
      </c>
      <c r="F482" s="45">
        <f t="shared" si="117"/>
        <v>222</v>
      </c>
      <c r="G482" s="47">
        <f t="shared" si="118"/>
        <v>-1</v>
      </c>
      <c r="H482" s="47">
        <f t="shared" si="119"/>
        <v>1</v>
      </c>
      <c r="I482" s="48">
        <f t="shared" si="120"/>
        <v>2.4609375</v>
      </c>
      <c r="J482" s="48">
        <f t="shared" si="121"/>
        <v>4.3359375</v>
      </c>
      <c r="K482" s="49">
        <f t="shared" si="122"/>
        <v>1.0096153846153846</v>
      </c>
      <c r="L482" s="49">
        <f t="shared" si="123"/>
        <v>1.778846153846154</v>
      </c>
      <c r="M482" s="50">
        <f t="shared" si="127"/>
        <v>-0.7572115384615384</v>
      </c>
      <c r="N482" s="50">
        <f t="shared" si="128"/>
        <v>-1.0096153846153846</v>
      </c>
      <c r="O482" s="50">
        <f t="shared" si="129"/>
        <v>-1.0096153846153846</v>
      </c>
      <c r="P482" s="45"/>
      <c r="Q482" s="46">
        <f t="shared" si="124"/>
        <v>0.38317190196562245</v>
      </c>
    </row>
    <row r="483" spans="1:17" ht="12.75">
      <c r="A483" s="44">
        <f t="shared" si="114"/>
        <v>331.171875</v>
      </c>
      <c r="B483" s="45">
        <f t="shared" si="125"/>
        <v>5.780039608753096</v>
      </c>
      <c r="C483" s="45">
        <f t="shared" si="126"/>
        <v>-0.4821837720791226</v>
      </c>
      <c r="D483" s="45">
        <f t="shared" si="115"/>
        <v>0.8760700941954067</v>
      </c>
      <c r="E483" s="45">
        <f t="shared" si="116"/>
        <v>123</v>
      </c>
      <c r="F483" s="45">
        <f t="shared" si="117"/>
        <v>224</v>
      </c>
      <c r="G483" s="47">
        <f t="shared" si="118"/>
        <v>-1</v>
      </c>
      <c r="H483" s="47">
        <f t="shared" si="119"/>
        <v>1</v>
      </c>
      <c r="I483" s="48">
        <f t="shared" si="120"/>
        <v>2.40234375</v>
      </c>
      <c r="J483" s="48">
        <f t="shared" si="121"/>
        <v>4.375</v>
      </c>
      <c r="K483" s="49">
        <f t="shared" si="122"/>
        <v>0.985576923076923</v>
      </c>
      <c r="L483" s="49">
        <f t="shared" si="123"/>
        <v>1.794871794871795</v>
      </c>
      <c r="M483" s="50">
        <f t="shared" si="127"/>
        <v>-0.7391826923076923</v>
      </c>
      <c r="N483" s="50">
        <f t="shared" si="128"/>
        <v>-0.985576923076923</v>
      </c>
      <c r="O483" s="50">
        <f t="shared" si="129"/>
        <v>-0.985576923076923</v>
      </c>
      <c r="P483" s="45"/>
      <c r="Q483" s="46">
        <f t="shared" si="124"/>
        <v>0.3997374922692322</v>
      </c>
    </row>
    <row r="484" spans="1:17" ht="12.75">
      <c r="A484" s="44">
        <f t="shared" si="114"/>
        <v>331.875</v>
      </c>
      <c r="B484" s="45">
        <f t="shared" si="125"/>
        <v>5.792311455056181</v>
      </c>
      <c r="C484" s="45">
        <f t="shared" si="126"/>
        <v>-0.4713967368259979</v>
      </c>
      <c r="D484" s="45">
        <f t="shared" si="115"/>
        <v>0.8819212643483548</v>
      </c>
      <c r="E484" s="45">
        <f t="shared" si="116"/>
        <v>120</v>
      </c>
      <c r="F484" s="45">
        <f t="shared" si="117"/>
        <v>225</v>
      </c>
      <c r="G484" s="47">
        <f t="shared" si="118"/>
        <v>-1</v>
      </c>
      <c r="H484" s="47">
        <f t="shared" si="119"/>
        <v>1</v>
      </c>
      <c r="I484" s="48">
        <f t="shared" si="120"/>
        <v>2.34375</v>
      </c>
      <c r="J484" s="48">
        <f t="shared" si="121"/>
        <v>4.39453125</v>
      </c>
      <c r="K484" s="49">
        <f t="shared" si="122"/>
        <v>0.9615384615384616</v>
      </c>
      <c r="L484" s="49">
        <f t="shared" si="123"/>
        <v>1.8028846153846154</v>
      </c>
      <c r="M484" s="50">
        <f t="shared" si="127"/>
        <v>-0.7211538461538461</v>
      </c>
      <c r="N484" s="50">
        <f t="shared" si="128"/>
        <v>-0.9615384615384616</v>
      </c>
      <c r="O484" s="50">
        <f t="shared" si="129"/>
        <v>-0.9615384615384616</v>
      </c>
      <c r="P484" s="45"/>
      <c r="Q484" s="46">
        <f t="shared" si="124"/>
        <v>0.416242883576856</v>
      </c>
    </row>
    <row r="485" spans="1:17" ht="12.75">
      <c r="A485" s="44">
        <f t="shared" si="114"/>
        <v>332.578125</v>
      </c>
      <c r="B485" s="45">
        <f t="shared" si="125"/>
        <v>5.8045833013592665</v>
      </c>
      <c r="C485" s="45">
        <f t="shared" si="126"/>
        <v>-0.46053871095823995</v>
      </c>
      <c r="D485" s="45">
        <f t="shared" si="115"/>
        <v>0.8876396204028539</v>
      </c>
      <c r="E485" s="45">
        <f t="shared" si="116"/>
        <v>117</v>
      </c>
      <c r="F485" s="45">
        <f t="shared" si="117"/>
        <v>227</v>
      </c>
      <c r="G485" s="47">
        <f t="shared" si="118"/>
        <v>-1</v>
      </c>
      <c r="H485" s="47">
        <f t="shared" si="119"/>
        <v>1</v>
      </c>
      <c r="I485" s="48">
        <f t="shared" si="120"/>
        <v>2.28515625</v>
      </c>
      <c r="J485" s="48">
        <f t="shared" si="121"/>
        <v>4.43359375</v>
      </c>
      <c r="K485" s="49">
        <f t="shared" si="122"/>
        <v>0.9375</v>
      </c>
      <c r="L485" s="49">
        <f t="shared" si="123"/>
        <v>1.8189102564102564</v>
      </c>
      <c r="M485" s="50">
        <f t="shared" si="127"/>
        <v>-0.703125</v>
      </c>
      <c r="N485" s="50">
        <f t="shared" si="128"/>
        <v>-0.9375</v>
      </c>
      <c r="O485" s="50">
        <f t="shared" si="129"/>
        <v>-0.9375</v>
      </c>
      <c r="P485" s="45"/>
      <c r="Q485" s="46">
        <f t="shared" si="124"/>
        <v>0.43268559023727515</v>
      </c>
    </row>
    <row r="486" spans="1:17" ht="12.75">
      <c r="A486" s="44">
        <f t="shared" si="114"/>
        <v>333.28125</v>
      </c>
      <c r="B486" s="45">
        <f t="shared" si="125"/>
        <v>5.816855147662351</v>
      </c>
      <c r="C486" s="45">
        <f t="shared" si="126"/>
        <v>-0.449611329654607</v>
      </c>
      <c r="D486" s="45">
        <f t="shared" si="115"/>
        <v>0.8932243011955151</v>
      </c>
      <c r="E486" s="45">
        <f t="shared" si="116"/>
        <v>115</v>
      </c>
      <c r="F486" s="45">
        <f t="shared" si="117"/>
        <v>228</v>
      </c>
      <c r="G486" s="47">
        <f t="shared" si="118"/>
        <v>-1</v>
      </c>
      <c r="H486" s="47">
        <f t="shared" si="119"/>
        <v>1</v>
      </c>
      <c r="I486" s="48">
        <f t="shared" si="120"/>
        <v>2.24609375</v>
      </c>
      <c r="J486" s="48">
        <f t="shared" si="121"/>
        <v>4.453125</v>
      </c>
      <c r="K486" s="49">
        <f t="shared" si="122"/>
        <v>0.9214743589743589</v>
      </c>
      <c r="L486" s="49">
        <f t="shared" si="123"/>
        <v>1.8269230769230769</v>
      </c>
      <c r="M486" s="50">
        <f t="shared" si="127"/>
        <v>-0.6911057692307692</v>
      </c>
      <c r="N486" s="50">
        <f t="shared" si="128"/>
        <v>-0.9214743589743589</v>
      </c>
      <c r="O486" s="50">
        <f t="shared" si="129"/>
        <v>-0.9214743589743589</v>
      </c>
      <c r="P486" s="45"/>
      <c r="Q486" s="46">
        <f t="shared" si="124"/>
        <v>0.44906313603934683</v>
      </c>
    </row>
    <row r="487" spans="1:17" ht="12.75">
      <c r="A487" s="44">
        <f t="shared" si="114"/>
        <v>333.984375</v>
      </c>
      <c r="B487" s="45">
        <f t="shared" si="125"/>
        <v>5.829126993965437</v>
      </c>
      <c r="C487" s="45">
        <f t="shared" si="126"/>
        <v>-0.43861623853852766</v>
      </c>
      <c r="D487" s="45">
        <f t="shared" si="115"/>
        <v>0.8986744656939538</v>
      </c>
      <c r="E487" s="45">
        <f t="shared" si="116"/>
        <v>112</v>
      </c>
      <c r="F487" s="45">
        <f t="shared" si="117"/>
        <v>230</v>
      </c>
      <c r="G487" s="47">
        <f t="shared" si="118"/>
        <v>-1</v>
      </c>
      <c r="H487" s="47">
        <f t="shared" si="119"/>
        <v>1</v>
      </c>
      <c r="I487" s="48">
        <f t="shared" si="120"/>
        <v>2.1875</v>
      </c>
      <c r="J487" s="48">
        <f t="shared" si="121"/>
        <v>4.4921875</v>
      </c>
      <c r="K487" s="49">
        <f t="shared" si="122"/>
        <v>0.8974358974358975</v>
      </c>
      <c r="L487" s="49">
        <f t="shared" si="123"/>
        <v>1.8429487179487178</v>
      </c>
      <c r="M487" s="50">
        <f t="shared" si="127"/>
        <v>-0.6730769230769231</v>
      </c>
      <c r="N487" s="50">
        <f t="shared" si="128"/>
        <v>-0.8974358974358975</v>
      </c>
      <c r="O487" s="50">
        <f t="shared" si="129"/>
        <v>-0.8974358974358975</v>
      </c>
      <c r="P487" s="45"/>
      <c r="Q487" s="46">
        <f t="shared" si="124"/>
        <v>0.46537305458491546</v>
      </c>
    </row>
    <row r="488" spans="1:17" ht="12.75">
      <c r="A488" s="44">
        <f t="shared" si="114"/>
        <v>334.6875</v>
      </c>
      <c r="B488" s="45">
        <f t="shared" si="125"/>
        <v>5.841398840268521</v>
      </c>
      <c r="C488" s="45">
        <f t="shared" si="126"/>
        <v>-0.42755509343028253</v>
      </c>
      <c r="D488" s="45">
        <f t="shared" si="115"/>
        <v>0.9039892931234431</v>
      </c>
      <c r="E488" s="45">
        <f t="shared" si="116"/>
        <v>109</v>
      </c>
      <c r="F488" s="45">
        <f t="shared" si="117"/>
        <v>231</v>
      </c>
      <c r="G488" s="47">
        <f t="shared" si="118"/>
        <v>-1</v>
      </c>
      <c r="H488" s="47">
        <f t="shared" si="119"/>
        <v>1</v>
      </c>
      <c r="I488" s="48">
        <f t="shared" si="120"/>
        <v>2.12890625</v>
      </c>
      <c r="J488" s="48">
        <f t="shared" si="121"/>
        <v>4.51171875</v>
      </c>
      <c r="K488" s="49">
        <f t="shared" si="122"/>
        <v>0.8733974358974359</v>
      </c>
      <c r="L488" s="49">
        <f t="shared" si="123"/>
        <v>1.8509615384615385</v>
      </c>
      <c r="M488" s="50">
        <f t="shared" si="127"/>
        <v>-0.6550480769230769</v>
      </c>
      <c r="N488" s="50">
        <f t="shared" si="128"/>
        <v>-0.8733974358974359</v>
      </c>
      <c r="O488" s="50">
        <f t="shared" si="129"/>
        <v>-0.8733974358974359</v>
      </c>
      <c r="P488" s="45"/>
      <c r="Q488" s="46">
        <f t="shared" si="124"/>
        <v>0.48161288966023985</v>
      </c>
    </row>
    <row r="489" spans="1:17" ht="12.75">
      <c r="A489" s="44">
        <f t="shared" si="114"/>
        <v>335.390625</v>
      </c>
      <c r="B489" s="45">
        <f t="shared" si="125"/>
        <v>5.853670686571607</v>
      </c>
      <c r="C489" s="45">
        <f t="shared" si="126"/>
        <v>-0.41642956009763726</v>
      </c>
      <c r="D489" s="45">
        <f t="shared" si="115"/>
        <v>0.9091679830905224</v>
      </c>
      <c r="E489" s="45">
        <f t="shared" si="116"/>
        <v>106</v>
      </c>
      <c r="F489" s="45">
        <f t="shared" si="117"/>
        <v>232</v>
      </c>
      <c r="G489" s="47">
        <f t="shared" si="118"/>
        <v>-1</v>
      </c>
      <c r="H489" s="47">
        <f t="shared" si="119"/>
        <v>1</v>
      </c>
      <c r="I489" s="48">
        <f t="shared" si="120"/>
        <v>2.0703125</v>
      </c>
      <c r="J489" s="48">
        <f t="shared" si="121"/>
        <v>4.53125</v>
      </c>
      <c r="K489" s="49">
        <f t="shared" si="122"/>
        <v>0.8493589743589745</v>
      </c>
      <c r="L489" s="49">
        <f t="shared" si="123"/>
        <v>1.8589743589743588</v>
      </c>
      <c r="M489" s="50">
        <f t="shared" si="127"/>
        <v>-0.6370192307692308</v>
      </c>
      <c r="N489" s="50">
        <f t="shared" si="128"/>
        <v>-0.8493589743589745</v>
      </c>
      <c r="O489" s="50">
        <f t="shared" si="129"/>
        <v>-0.8493589743589745</v>
      </c>
      <c r="P489" s="45"/>
      <c r="Q489" s="46">
        <f t="shared" si="124"/>
        <v>0.4977801956058932</v>
      </c>
    </row>
    <row r="490" spans="1:17" ht="12.75">
      <c r="A490" s="44">
        <f t="shared" si="114"/>
        <v>336.09375</v>
      </c>
      <c r="B490" s="45">
        <f t="shared" si="125"/>
        <v>5.8659425328746915</v>
      </c>
      <c r="C490" s="45">
        <f t="shared" si="126"/>
        <v>-0.4052413140049904</v>
      </c>
      <c r="D490" s="45">
        <f t="shared" si="115"/>
        <v>0.9142097557035305</v>
      </c>
      <c r="E490" s="45">
        <f t="shared" si="116"/>
        <v>103</v>
      </c>
      <c r="F490" s="45">
        <f t="shared" si="117"/>
        <v>234</v>
      </c>
      <c r="G490" s="47">
        <f t="shared" si="118"/>
        <v>-1</v>
      </c>
      <c r="H490" s="47">
        <f t="shared" si="119"/>
        <v>1</v>
      </c>
      <c r="I490" s="48">
        <f t="shared" si="120"/>
        <v>2.01171875</v>
      </c>
      <c r="J490" s="48">
        <f t="shared" si="121"/>
        <v>4.5703125</v>
      </c>
      <c r="K490" s="49">
        <f t="shared" si="122"/>
        <v>0.8253205128205128</v>
      </c>
      <c r="L490" s="49">
        <f t="shared" si="123"/>
        <v>1.875</v>
      </c>
      <c r="M490" s="50">
        <f t="shared" si="127"/>
        <v>-0.6189903846153846</v>
      </c>
      <c r="N490" s="50">
        <f t="shared" si="128"/>
        <v>-0.8253205128205128</v>
      </c>
      <c r="O490" s="50">
        <f t="shared" si="129"/>
        <v>-0.8253205128205128</v>
      </c>
      <c r="P490" s="45"/>
      <c r="Q490" s="46">
        <f t="shared" si="124"/>
        <v>0.5138725376850672</v>
      </c>
    </row>
    <row r="491" spans="1:17" ht="12.75">
      <c r="A491" s="44">
        <f t="shared" si="114"/>
        <v>336.796875</v>
      </c>
      <c r="B491" s="45">
        <f t="shared" si="125"/>
        <v>5.878214379177777</v>
      </c>
      <c r="C491" s="45">
        <f t="shared" si="126"/>
        <v>-0.39399204006104827</v>
      </c>
      <c r="D491" s="45">
        <f t="shared" si="115"/>
        <v>0.9191138516900577</v>
      </c>
      <c r="E491" s="45">
        <f t="shared" si="116"/>
        <v>100</v>
      </c>
      <c r="F491" s="45">
        <f t="shared" si="117"/>
        <v>235</v>
      </c>
      <c r="G491" s="47">
        <f t="shared" si="118"/>
        <v>-1</v>
      </c>
      <c r="H491" s="47">
        <f t="shared" si="119"/>
        <v>1</v>
      </c>
      <c r="I491" s="48">
        <f t="shared" si="120"/>
        <v>1.953125</v>
      </c>
      <c r="J491" s="48">
        <f t="shared" si="121"/>
        <v>4.58984375</v>
      </c>
      <c r="K491" s="49">
        <f t="shared" si="122"/>
        <v>0.8012820512820512</v>
      </c>
      <c r="L491" s="49">
        <f t="shared" si="123"/>
        <v>1.8830128205128205</v>
      </c>
      <c r="M491" s="50">
        <f t="shared" si="127"/>
        <v>-0.6009615384615384</v>
      </c>
      <c r="N491" s="50">
        <f t="shared" si="128"/>
        <v>-0.8012820512820512</v>
      </c>
      <c r="O491" s="50">
        <f t="shared" si="129"/>
        <v>-0.8012820512820512</v>
      </c>
      <c r="P491" s="45"/>
      <c r="Q491" s="46">
        <f t="shared" si="124"/>
        <v>0.5298874924502383</v>
      </c>
    </row>
    <row r="492" spans="1:17" ht="12.75">
      <c r="A492" s="44">
        <f t="shared" si="114"/>
        <v>337.5</v>
      </c>
      <c r="B492" s="45">
        <f t="shared" si="125"/>
        <v>5.890486225480862</v>
      </c>
      <c r="C492" s="45">
        <f t="shared" si="126"/>
        <v>-0.3826834323650904</v>
      </c>
      <c r="D492" s="45">
        <f t="shared" si="115"/>
        <v>0.9238795325112865</v>
      </c>
      <c r="E492" s="45">
        <f t="shared" si="116"/>
        <v>97</v>
      </c>
      <c r="F492" s="45">
        <f t="shared" si="117"/>
        <v>236</v>
      </c>
      <c r="G492" s="47">
        <f t="shared" si="118"/>
        <v>-1</v>
      </c>
      <c r="H492" s="47">
        <f t="shared" si="119"/>
        <v>1</v>
      </c>
      <c r="I492" s="48">
        <f t="shared" si="120"/>
        <v>1.89453125</v>
      </c>
      <c r="J492" s="48">
        <f t="shared" si="121"/>
        <v>4.609375</v>
      </c>
      <c r="K492" s="49">
        <f t="shared" si="122"/>
        <v>0.7772435897435898</v>
      </c>
      <c r="L492" s="49">
        <f t="shared" si="123"/>
        <v>1.891025641025641</v>
      </c>
      <c r="M492" s="50">
        <f t="shared" si="127"/>
        <v>-0.5829326923076923</v>
      </c>
      <c r="N492" s="50">
        <f t="shared" si="128"/>
        <v>-0.7772435897435898</v>
      </c>
      <c r="O492" s="50">
        <f t="shared" si="129"/>
        <v>-0.7772435897435898</v>
      </c>
      <c r="P492" s="45"/>
      <c r="Q492" s="46">
        <f t="shared" si="124"/>
        <v>0.5458226481081251</v>
      </c>
    </row>
    <row r="493" spans="1:17" ht="12.75">
      <c r="A493" s="44">
        <f t="shared" si="114"/>
        <v>338.203125</v>
      </c>
      <c r="B493" s="45">
        <f t="shared" si="125"/>
        <v>5.902758071783947</v>
      </c>
      <c r="C493" s="45">
        <f t="shared" si="126"/>
        <v>-0.3713171939518378</v>
      </c>
      <c r="D493" s="45">
        <f t="shared" si="115"/>
        <v>0.9285060804732155</v>
      </c>
      <c r="E493" s="45">
        <f t="shared" si="116"/>
        <v>95</v>
      </c>
      <c r="F493" s="45">
        <f t="shared" si="117"/>
        <v>237</v>
      </c>
      <c r="G493" s="47">
        <f t="shared" si="118"/>
        <v>-1</v>
      </c>
      <c r="H493" s="47">
        <f t="shared" si="119"/>
        <v>1</v>
      </c>
      <c r="I493" s="48">
        <f t="shared" si="120"/>
        <v>1.85546875</v>
      </c>
      <c r="J493" s="48">
        <f t="shared" si="121"/>
        <v>4.62890625</v>
      </c>
      <c r="K493" s="49">
        <f t="shared" si="122"/>
        <v>0.7612179487179487</v>
      </c>
      <c r="L493" s="49">
        <f t="shared" si="123"/>
        <v>1.8990384615384615</v>
      </c>
      <c r="M493" s="50">
        <f t="shared" si="127"/>
        <v>-0.5709134615384615</v>
      </c>
      <c r="N493" s="50">
        <f t="shared" si="128"/>
        <v>-0.7612179487179487</v>
      </c>
      <c r="O493" s="50">
        <f t="shared" si="129"/>
        <v>-0.7612179487179487</v>
      </c>
      <c r="P493" s="45"/>
      <c r="Q493" s="46">
        <f t="shared" si="124"/>
        <v>0.5616756048829011</v>
      </c>
    </row>
    <row r="494" spans="1:17" ht="12.75">
      <c r="A494" s="44">
        <f t="shared" si="114"/>
        <v>338.90625</v>
      </c>
      <c r="B494" s="45">
        <f t="shared" si="125"/>
        <v>5.915029918087033</v>
      </c>
      <c r="C494" s="45">
        <f t="shared" si="126"/>
        <v>-0.359895036534988</v>
      </c>
      <c r="D494" s="45">
        <f t="shared" si="115"/>
        <v>0.932992798834739</v>
      </c>
      <c r="E494" s="45">
        <f t="shared" si="116"/>
        <v>92</v>
      </c>
      <c r="F494" s="45">
        <f t="shared" si="117"/>
        <v>238</v>
      </c>
      <c r="G494" s="47">
        <f t="shared" si="118"/>
        <v>-1</v>
      </c>
      <c r="H494" s="47">
        <f t="shared" si="119"/>
        <v>1</v>
      </c>
      <c r="I494" s="48">
        <f t="shared" si="120"/>
        <v>1.796875</v>
      </c>
      <c r="J494" s="48">
        <f t="shared" si="121"/>
        <v>4.6484375</v>
      </c>
      <c r="K494" s="49">
        <f t="shared" si="122"/>
        <v>0.7371794871794872</v>
      </c>
      <c r="L494" s="49">
        <f t="shared" si="123"/>
        <v>1.907051282051282</v>
      </c>
      <c r="M494" s="50">
        <f t="shared" si="127"/>
        <v>-0.5528846153846154</v>
      </c>
      <c r="N494" s="50">
        <f t="shared" si="128"/>
        <v>-0.7371794871794872</v>
      </c>
      <c r="O494" s="50">
        <f t="shared" si="129"/>
        <v>-0.7371794871794872</v>
      </c>
      <c r="P494" s="45"/>
      <c r="Q494" s="46">
        <f t="shared" si="124"/>
        <v>0.5774439753775868</v>
      </c>
    </row>
    <row r="495" spans="1:17" ht="12.75">
      <c r="A495" s="44">
        <f t="shared" si="114"/>
        <v>339.609375</v>
      </c>
      <c r="B495" s="45">
        <f t="shared" si="125"/>
        <v>5.927301764390117</v>
      </c>
      <c r="C495" s="45">
        <f t="shared" si="126"/>
        <v>-0.3484186802494349</v>
      </c>
      <c r="D495" s="45">
        <f t="shared" si="115"/>
        <v>0.9373390119125748</v>
      </c>
      <c r="E495" s="45">
        <f t="shared" si="116"/>
        <v>89</v>
      </c>
      <c r="F495" s="45">
        <f t="shared" si="117"/>
        <v>239</v>
      </c>
      <c r="G495" s="47">
        <f t="shared" si="118"/>
        <v>-1</v>
      </c>
      <c r="H495" s="47">
        <f t="shared" si="119"/>
        <v>1</v>
      </c>
      <c r="I495" s="48">
        <f t="shared" si="120"/>
        <v>1.73828125</v>
      </c>
      <c r="J495" s="48">
        <f t="shared" si="121"/>
        <v>4.66796875</v>
      </c>
      <c r="K495" s="49">
        <f t="shared" si="122"/>
        <v>0.7131410256410257</v>
      </c>
      <c r="L495" s="49">
        <f t="shared" si="123"/>
        <v>1.9150641025641026</v>
      </c>
      <c r="M495" s="50">
        <f t="shared" si="127"/>
        <v>-0.5348557692307693</v>
      </c>
      <c r="N495" s="50">
        <f t="shared" si="128"/>
        <v>-0.7131410256410257</v>
      </c>
      <c r="O495" s="50">
        <f t="shared" si="129"/>
        <v>-0.7131410256410257</v>
      </c>
      <c r="P495" s="45"/>
      <c r="Q495" s="46">
        <f t="shared" si="124"/>
        <v>0.5931253849335859</v>
      </c>
    </row>
    <row r="496" spans="1:17" ht="12.75">
      <c r="A496" s="44">
        <f t="shared" si="114"/>
        <v>340.3125</v>
      </c>
      <c r="B496" s="45">
        <f t="shared" si="125"/>
        <v>5.939573610693203</v>
      </c>
      <c r="C496" s="45">
        <f t="shared" si="126"/>
        <v>-0.33688985339222</v>
      </c>
      <c r="D496" s="45">
        <f t="shared" si="115"/>
        <v>0.9415440651830208</v>
      </c>
      <c r="E496" s="45">
        <f t="shared" si="116"/>
        <v>86</v>
      </c>
      <c r="F496" s="45">
        <f t="shared" si="117"/>
        <v>241</v>
      </c>
      <c r="G496" s="47">
        <f t="shared" si="118"/>
        <v>-1</v>
      </c>
      <c r="H496" s="47">
        <f t="shared" si="119"/>
        <v>1</v>
      </c>
      <c r="I496" s="48">
        <f t="shared" si="120"/>
        <v>1.6796875</v>
      </c>
      <c r="J496" s="48">
        <f t="shared" si="121"/>
        <v>4.70703125</v>
      </c>
      <c r="K496" s="49">
        <f t="shared" si="122"/>
        <v>0.6891025641025641</v>
      </c>
      <c r="L496" s="49">
        <f t="shared" si="123"/>
        <v>1.9310897435897436</v>
      </c>
      <c r="M496" s="50">
        <f t="shared" si="127"/>
        <v>-0.5168269230769231</v>
      </c>
      <c r="N496" s="50">
        <f t="shared" si="128"/>
        <v>-0.6891025641025641</v>
      </c>
      <c r="O496" s="50">
        <f t="shared" si="129"/>
        <v>-0.6891025641025641</v>
      </c>
      <c r="P496" s="45"/>
      <c r="Q496" s="46">
        <f t="shared" si="124"/>
        <v>0.6087174719883012</v>
      </c>
    </row>
    <row r="497" spans="1:17" ht="12.75">
      <c r="A497" s="44">
        <f t="shared" si="114"/>
        <v>341.015625</v>
      </c>
      <c r="B497" s="45">
        <f t="shared" si="125"/>
        <v>5.9518454569962875</v>
      </c>
      <c r="C497" s="45">
        <f t="shared" si="126"/>
        <v>-0.32531029216226337</v>
      </c>
      <c r="D497" s="45">
        <f t="shared" si="115"/>
        <v>0.9456073253805212</v>
      </c>
      <c r="E497" s="45">
        <f t="shared" si="116"/>
        <v>83</v>
      </c>
      <c r="F497" s="45">
        <f t="shared" si="117"/>
        <v>242</v>
      </c>
      <c r="G497" s="47">
        <f t="shared" si="118"/>
        <v>-1</v>
      </c>
      <c r="H497" s="47">
        <f t="shared" si="119"/>
        <v>1</v>
      </c>
      <c r="I497" s="48">
        <f t="shared" si="120"/>
        <v>1.62109375</v>
      </c>
      <c r="J497" s="48">
        <f t="shared" si="121"/>
        <v>4.7265625</v>
      </c>
      <c r="K497" s="49">
        <f t="shared" si="122"/>
        <v>0.6650641025641025</v>
      </c>
      <c r="L497" s="49">
        <f t="shared" si="123"/>
        <v>1.939102564102564</v>
      </c>
      <c r="M497" s="50">
        <f t="shared" si="127"/>
        <v>-0.49879807692307687</v>
      </c>
      <c r="N497" s="50">
        <f t="shared" si="128"/>
        <v>-0.6650641025641025</v>
      </c>
      <c r="O497" s="50">
        <f t="shared" si="129"/>
        <v>-0.6650641025641025</v>
      </c>
      <c r="P497" s="45"/>
      <c r="Q497" s="46">
        <f t="shared" si="124"/>
        <v>0.6242178884307733</v>
      </c>
    </row>
    <row r="498" spans="1:17" ht="12.75">
      <c r="A498" s="44">
        <f t="shared" si="114"/>
        <v>341.71875</v>
      </c>
      <c r="B498" s="45">
        <f t="shared" si="125"/>
        <v>5.964117303299373</v>
      </c>
      <c r="C498" s="45">
        <f t="shared" si="126"/>
        <v>-0.3136817403988915</v>
      </c>
      <c r="D498" s="45">
        <f t="shared" si="115"/>
        <v>0.9495281805930367</v>
      </c>
      <c r="E498" s="45">
        <f t="shared" si="116"/>
        <v>80</v>
      </c>
      <c r="F498" s="45">
        <f t="shared" si="117"/>
        <v>243</v>
      </c>
      <c r="G498" s="47">
        <f t="shared" si="118"/>
        <v>-1</v>
      </c>
      <c r="H498" s="47">
        <f t="shared" si="119"/>
        <v>1</v>
      </c>
      <c r="I498" s="48">
        <f t="shared" si="120"/>
        <v>1.5625</v>
      </c>
      <c r="J498" s="48">
        <f t="shared" si="121"/>
        <v>4.74609375</v>
      </c>
      <c r="K498" s="49">
        <f t="shared" si="122"/>
        <v>0.6410256410256411</v>
      </c>
      <c r="L498" s="49">
        <f t="shared" si="123"/>
        <v>1.9471153846153846</v>
      </c>
      <c r="M498" s="50">
        <f t="shared" si="127"/>
        <v>-0.48076923076923084</v>
      </c>
      <c r="N498" s="50">
        <f t="shared" si="128"/>
        <v>-0.6410256410256411</v>
      </c>
      <c r="O498" s="50">
        <f t="shared" si="129"/>
        <v>-0.6410256410256411</v>
      </c>
      <c r="P498" s="45"/>
      <c r="Q498" s="46">
        <f t="shared" si="124"/>
        <v>0.6396242999553021</v>
      </c>
    </row>
    <row r="499" spans="1:17" ht="12.75">
      <c r="A499" s="44">
        <f t="shared" si="114"/>
        <v>342.421875</v>
      </c>
      <c r="B499" s="45">
        <f t="shared" si="125"/>
        <v>5.976389149602458</v>
      </c>
      <c r="C499" s="45">
        <f t="shared" si="126"/>
        <v>-0.3020059493192286</v>
      </c>
      <c r="D499" s="45">
        <f t="shared" si="115"/>
        <v>0.9533060403541936</v>
      </c>
      <c r="E499" s="45">
        <f t="shared" si="116"/>
        <v>77</v>
      </c>
      <c r="F499" s="45">
        <f t="shared" si="117"/>
        <v>244</v>
      </c>
      <c r="G499" s="47">
        <f t="shared" si="118"/>
        <v>-1</v>
      </c>
      <c r="H499" s="47">
        <f t="shared" si="119"/>
        <v>1</v>
      </c>
      <c r="I499" s="48">
        <f t="shared" si="120"/>
        <v>1.50390625</v>
      </c>
      <c r="J499" s="48">
        <f t="shared" si="121"/>
        <v>4.765625</v>
      </c>
      <c r="K499" s="49">
        <f t="shared" si="122"/>
        <v>0.6169871794871795</v>
      </c>
      <c r="L499" s="49">
        <f t="shared" si="123"/>
        <v>1.9551282051282053</v>
      </c>
      <c r="M499" s="50">
        <f t="shared" si="127"/>
        <v>-0.46274038461538464</v>
      </c>
      <c r="N499" s="50">
        <f t="shared" si="128"/>
        <v>-0.6169871794871795</v>
      </c>
      <c r="O499" s="50">
        <f t="shared" si="129"/>
        <v>-0.6169871794871795</v>
      </c>
      <c r="P499" s="45"/>
      <c r="Q499" s="46">
        <f t="shared" si="124"/>
        <v>0.6549343864129802</v>
      </c>
    </row>
    <row r="500" spans="1:17" ht="12.75">
      <c r="A500" s="44">
        <f t="shared" si="114"/>
        <v>343.125</v>
      </c>
      <c r="B500" s="45">
        <f t="shared" si="125"/>
        <v>5.988660995905543</v>
      </c>
      <c r="C500" s="45">
        <f t="shared" si="126"/>
        <v>-0.2902846772544625</v>
      </c>
      <c r="D500" s="45">
        <f t="shared" si="115"/>
        <v>0.9569403357322088</v>
      </c>
      <c r="E500" s="45">
        <f t="shared" si="116"/>
        <v>74</v>
      </c>
      <c r="F500" s="45">
        <f t="shared" si="117"/>
        <v>244</v>
      </c>
      <c r="G500" s="47">
        <f t="shared" si="118"/>
        <v>-1</v>
      </c>
      <c r="H500" s="47">
        <f t="shared" si="119"/>
        <v>1</v>
      </c>
      <c r="I500" s="48">
        <f t="shared" si="120"/>
        <v>1.4453125</v>
      </c>
      <c r="J500" s="48">
        <f t="shared" si="121"/>
        <v>4.765625</v>
      </c>
      <c r="K500" s="49">
        <f t="shared" si="122"/>
        <v>0.592948717948718</v>
      </c>
      <c r="L500" s="49">
        <f t="shared" si="123"/>
        <v>1.9551282051282053</v>
      </c>
      <c r="M500" s="50">
        <f t="shared" si="127"/>
        <v>-0.44471153846153844</v>
      </c>
      <c r="N500" s="50">
        <f t="shared" si="128"/>
        <v>-0.592948717948718</v>
      </c>
      <c r="O500" s="50">
        <f t="shared" si="129"/>
        <v>-0.592948717948718</v>
      </c>
      <c r="P500" s="45"/>
      <c r="Q500" s="46">
        <f t="shared" si="124"/>
        <v>0.6701458421611032</v>
      </c>
    </row>
    <row r="501" spans="1:17" ht="12.75">
      <c r="A501" s="44">
        <f t="shared" si="114"/>
        <v>343.828125</v>
      </c>
      <c r="B501" s="45">
        <f t="shared" si="125"/>
        <v>6.000932842208628</v>
      </c>
      <c r="C501" s="45">
        <f t="shared" si="126"/>
        <v>-0.27851968938505367</v>
      </c>
      <c r="D501" s="45">
        <f t="shared" si="115"/>
        <v>0.9604305194155657</v>
      </c>
      <c r="E501" s="45">
        <f t="shared" si="116"/>
        <v>71</v>
      </c>
      <c r="F501" s="45">
        <f t="shared" si="117"/>
        <v>245</v>
      </c>
      <c r="G501" s="47">
        <f t="shared" si="118"/>
        <v>-1</v>
      </c>
      <c r="H501" s="47">
        <f t="shared" si="119"/>
        <v>1</v>
      </c>
      <c r="I501" s="48">
        <f t="shared" si="120"/>
        <v>1.38671875</v>
      </c>
      <c r="J501" s="48">
        <f t="shared" si="121"/>
        <v>4.78515625</v>
      </c>
      <c r="K501" s="49">
        <f t="shared" si="122"/>
        <v>0.5689102564102564</v>
      </c>
      <c r="L501" s="49">
        <f t="shared" si="123"/>
        <v>1.9631410256410255</v>
      </c>
      <c r="M501" s="50">
        <f t="shared" si="127"/>
        <v>-0.4266826923076923</v>
      </c>
      <c r="N501" s="50">
        <f t="shared" si="128"/>
        <v>-0.5689102564102564</v>
      </c>
      <c r="O501" s="50">
        <f t="shared" si="129"/>
        <v>-0.5689102564102564</v>
      </c>
      <c r="P501" s="45"/>
      <c r="Q501" s="46">
        <f t="shared" si="124"/>
        <v>0.6852563764103862</v>
      </c>
    </row>
    <row r="502" spans="1:17" ht="12.75">
      <c r="A502" s="44">
        <f t="shared" si="114"/>
        <v>344.53125</v>
      </c>
      <c r="B502" s="45">
        <f t="shared" si="125"/>
        <v>6.013204688511713</v>
      </c>
      <c r="C502" s="45">
        <f t="shared" si="126"/>
        <v>-0.2667127574748986</v>
      </c>
      <c r="D502" s="45">
        <f t="shared" si="115"/>
        <v>0.9637760657954398</v>
      </c>
      <c r="E502" s="45">
        <f t="shared" si="116"/>
        <v>68</v>
      </c>
      <c r="F502" s="45">
        <f t="shared" si="117"/>
        <v>246</v>
      </c>
      <c r="G502" s="47">
        <f t="shared" si="118"/>
        <v>-1</v>
      </c>
      <c r="H502" s="47">
        <f t="shared" si="119"/>
        <v>1</v>
      </c>
      <c r="I502" s="48">
        <f t="shared" si="120"/>
        <v>1.328125</v>
      </c>
      <c r="J502" s="48">
        <f t="shared" si="121"/>
        <v>4.8046875</v>
      </c>
      <c r="K502" s="49">
        <f t="shared" si="122"/>
        <v>0.5448717948717948</v>
      </c>
      <c r="L502" s="49">
        <f t="shared" si="123"/>
        <v>1.971153846153846</v>
      </c>
      <c r="M502" s="50">
        <f t="shared" si="127"/>
        <v>-0.40865384615384615</v>
      </c>
      <c r="N502" s="50">
        <f t="shared" si="128"/>
        <v>-0.5448717948717948</v>
      </c>
      <c r="O502" s="50">
        <f t="shared" si="129"/>
        <v>-0.5448717948717948</v>
      </c>
      <c r="P502" s="45"/>
      <c r="Q502" s="46">
        <f t="shared" si="124"/>
        <v>0.7002637135699536</v>
      </c>
    </row>
    <row r="503" spans="1:17" ht="12.75">
      <c r="A503" s="44">
        <f t="shared" si="114"/>
        <v>345.234375</v>
      </c>
      <c r="B503" s="45">
        <f t="shared" si="125"/>
        <v>6.025476534814799</v>
      </c>
      <c r="C503" s="45">
        <f t="shared" si="126"/>
        <v>-0.2548656596045144</v>
      </c>
      <c r="D503" s="45">
        <f t="shared" si="115"/>
        <v>0.9669764710448522</v>
      </c>
      <c r="E503" s="45">
        <f t="shared" si="116"/>
        <v>65</v>
      </c>
      <c r="F503" s="45">
        <f t="shared" si="117"/>
        <v>247</v>
      </c>
      <c r="G503" s="47">
        <f t="shared" si="118"/>
        <v>-1</v>
      </c>
      <c r="H503" s="47">
        <f t="shared" si="119"/>
        <v>1</v>
      </c>
      <c r="I503" s="48">
        <f t="shared" si="120"/>
        <v>1.26953125</v>
      </c>
      <c r="J503" s="48">
        <f t="shared" si="121"/>
        <v>4.82421875</v>
      </c>
      <c r="K503" s="49">
        <f t="shared" si="122"/>
        <v>0.5208333333333334</v>
      </c>
      <c r="L503" s="49">
        <f t="shared" si="123"/>
        <v>1.9791666666666667</v>
      </c>
      <c r="M503" s="50">
        <f t="shared" si="127"/>
        <v>-0.390625</v>
      </c>
      <c r="N503" s="50">
        <f t="shared" si="128"/>
        <v>-0.5208333333333334</v>
      </c>
      <c r="O503" s="50">
        <f t="shared" si="129"/>
        <v>-0.5208333333333334</v>
      </c>
      <c r="P503" s="45"/>
      <c r="Q503" s="46">
        <f t="shared" si="124"/>
        <v>0.7151655935900296</v>
      </c>
    </row>
    <row r="504" spans="1:17" ht="12.75">
      <c r="A504" s="44">
        <f t="shared" si="114"/>
        <v>345.9375</v>
      </c>
      <c r="B504" s="45">
        <f t="shared" si="125"/>
        <v>6.037748381117884</v>
      </c>
      <c r="C504" s="45">
        <f t="shared" si="126"/>
        <v>-0.24298017990326418</v>
      </c>
      <c r="D504" s="45">
        <f t="shared" si="115"/>
        <v>0.970031253194544</v>
      </c>
      <c r="E504" s="45">
        <f t="shared" si="116"/>
        <v>62</v>
      </c>
      <c r="F504" s="45">
        <f t="shared" si="117"/>
        <v>248</v>
      </c>
      <c r="G504" s="47">
        <f t="shared" si="118"/>
        <v>-1</v>
      </c>
      <c r="H504" s="47">
        <f t="shared" si="119"/>
        <v>1</v>
      </c>
      <c r="I504" s="48">
        <f t="shared" si="120"/>
        <v>1.2109375</v>
      </c>
      <c r="J504" s="48">
        <f t="shared" si="121"/>
        <v>4.84375</v>
      </c>
      <c r="K504" s="49">
        <f t="shared" si="122"/>
        <v>0.4967948717948718</v>
      </c>
      <c r="L504" s="49">
        <f t="shared" si="123"/>
        <v>1.9871794871794872</v>
      </c>
      <c r="M504" s="50">
        <f t="shared" si="127"/>
        <v>-0.37259615384615385</v>
      </c>
      <c r="N504" s="50">
        <f t="shared" si="128"/>
        <v>-0.4967948717948718</v>
      </c>
      <c r="O504" s="50">
        <f t="shared" si="129"/>
        <v>-0.4967948717948718</v>
      </c>
      <c r="P504" s="45"/>
      <c r="Q504" s="46">
        <f t="shared" si="124"/>
        <v>0.729959772302296</v>
      </c>
    </row>
    <row r="505" spans="1:17" ht="12.75">
      <c r="A505" s="44">
        <f t="shared" si="114"/>
        <v>346.640625</v>
      </c>
      <c r="B505" s="45">
        <f t="shared" si="125"/>
        <v>6.050020227420969</v>
      </c>
      <c r="C505" s="45">
        <f t="shared" si="126"/>
        <v>-0.231058108280671</v>
      </c>
      <c r="D505" s="45">
        <f t="shared" si="115"/>
        <v>0.9729399522055602</v>
      </c>
      <c r="E505" s="45">
        <f t="shared" si="116"/>
        <v>59</v>
      </c>
      <c r="F505" s="45">
        <f t="shared" si="117"/>
        <v>249</v>
      </c>
      <c r="G505" s="47">
        <f t="shared" si="118"/>
        <v>-1</v>
      </c>
      <c r="H505" s="47">
        <f t="shared" si="119"/>
        <v>1</v>
      </c>
      <c r="I505" s="48">
        <f t="shared" si="120"/>
        <v>1.15234375</v>
      </c>
      <c r="J505" s="48">
        <f t="shared" si="121"/>
        <v>4.86328125</v>
      </c>
      <c r="K505" s="49">
        <f t="shared" si="122"/>
        <v>0.47275641025641024</v>
      </c>
      <c r="L505" s="49">
        <f t="shared" si="123"/>
        <v>1.9951923076923077</v>
      </c>
      <c r="M505" s="50">
        <f t="shared" si="127"/>
        <v>-0.3545673076923077</v>
      </c>
      <c r="N505" s="50">
        <f t="shared" si="128"/>
        <v>-0.47275641025641024</v>
      </c>
      <c r="O505" s="50">
        <f t="shared" si="129"/>
        <v>-0.47275641025641024</v>
      </c>
      <c r="P505" s="45"/>
      <c r="Q505" s="46">
        <f t="shared" si="124"/>
        <v>0.7446440217578575</v>
      </c>
    </row>
    <row r="506" spans="1:17" ht="12.75">
      <c r="A506" s="44">
        <f t="shared" si="114"/>
        <v>347.34375</v>
      </c>
      <c r="B506" s="45">
        <f t="shared" si="125"/>
        <v>6.062292073724054</v>
      </c>
      <c r="C506" s="45">
        <f t="shared" si="126"/>
        <v>-0.21910124015687016</v>
      </c>
      <c r="D506" s="45">
        <f t="shared" si="115"/>
        <v>0.9757021300385285</v>
      </c>
      <c r="E506" s="45">
        <f t="shared" si="116"/>
        <v>56</v>
      </c>
      <c r="F506" s="45">
        <f t="shared" si="117"/>
        <v>249</v>
      </c>
      <c r="G506" s="47">
        <f t="shared" si="118"/>
        <v>-1</v>
      </c>
      <c r="H506" s="47">
        <f t="shared" si="119"/>
        <v>1</v>
      </c>
      <c r="I506" s="48">
        <f t="shared" si="120"/>
        <v>1.09375</v>
      </c>
      <c r="J506" s="48">
        <f t="shared" si="121"/>
        <v>4.86328125</v>
      </c>
      <c r="K506" s="49">
        <f t="shared" si="122"/>
        <v>0.44871794871794873</v>
      </c>
      <c r="L506" s="49">
        <f t="shared" si="123"/>
        <v>1.9951923076923077</v>
      </c>
      <c r="M506" s="50">
        <f t="shared" si="127"/>
        <v>-0.33653846153846156</v>
      </c>
      <c r="N506" s="50">
        <f t="shared" si="128"/>
        <v>-0.44871794871794873</v>
      </c>
      <c r="O506" s="50">
        <f t="shared" si="129"/>
        <v>-0.44871794871794873</v>
      </c>
      <c r="P506" s="45"/>
      <c r="Q506" s="46">
        <f t="shared" si="124"/>
        <v>0.7592161305627575</v>
      </c>
    </row>
    <row r="507" spans="1:17" ht="12.75">
      <c r="A507" s="44">
        <f t="shared" si="114"/>
        <v>348.046875</v>
      </c>
      <c r="B507" s="45">
        <f t="shared" si="125"/>
        <v>6.074563920027139</v>
      </c>
      <c r="C507" s="45">
        <f t="shared" si="126"/>
        <v>-0.20711137619221853</v>
      </c>
      <c r="D507" s="45">
        <f t="shared" si="115"/>
        <v>0.9783173707196277</v>
      </c>
      <c r="E507" s="45">
        <f t="shared" si="116"/>
        <v>53</v>
      </c>
      <c r="F507" s="45">
        <f t="shared" si="117"/>
        <v>250</v>
      </c>
      <c r="G507" s="47">
        <f t="shared" si="118"/>
        <v>-1</v>
      </c>
      <c r="H507" s="47">
        <f t="shared" si="119"/>
        <v>1</v>
      </c>
      <c r="I507" s="48">
        <f t="shared" si="120"/>
        <v>1.03515625</v>
      </c>
      <c r="J507" s="48">
        <f t="shared" si="121"/>
        <v>4.8828125</v>
      </c>
      <c r="K507" s="49">
        <f t="shared" si="122"/>
        <v>0.4246794871794872</v>
      </c>
      <c r="L507" s="49">
        <f t="shared" si="123"/>
        <v>2.003205128205128</v>
      </c>
      <c r="M507" s="50">
        <f t="shared" si="127"/>
        <v>-0.3185096153846154</v>
      </c>
      <c r="N507" s="50">
        <f t="shared" si="128"/>
        <v>-0.4246794871794872</v>
      </c>
      <c r="O507" s="50">
        <f t="shared" si="129"/>
        <v>-0.4246794871794872</v>
      </c>
      <c r="P507" s="45"/>
      <c r="Q507" s="46">
        <f t="shared" si="124"/>
        <v>0.7736739042110118</v>
      </c>
    </row>
    <row r="508" spans="1:17" ht="12.75">
      <c r="A508" s="44">
        <f t="shared" si="114"/>
        <v>348.75</v>
      </c>
      <c r="B508" s="45">
        <f t="shared" si="125"/>
        <v>6.086835766330224</v>
      </c>
      <c r="C508" s="45">
        <f t="shared" si="126"/>
        <v>-0.19509032201612872</v>
      </c>
      <c r="D508" s="45">
        <f t="shared" si="115"/>
        <v>0.9807852804032303</v>
      </c>
      <c r="E508" s="45">
        <f t="shared" si="116"/>
        <v>49</v>
      </c>
      <c r="F508" s="45">
        <f t="shared" si="117"/>
        <v>251</v>
      </c>
      <c r="G508" s="47">
        <f t="shared" si="118"/>
        <v>-1</v>
      </c>
      <c r="H508" s="47">
        <f t="shared" si="119"/>
        <v>1</v>
      </c>
      <c r="I508" s="48">
        <f t="shared" si="120"/>
        <v>0.95703125</v>
      </c>
      <c r="J508" s="48">
        <f t="shared" si="121"/>
        <v>4.90234375</v>
      </c>
      <c r="K508" s="49">
        <f t="shared" si="122"/>
        <v>0.3926282051282051</v>
      </c>
      <c r="L508" s="49">
        <f t="shared" si="123"/>
        <v>2.011217948717949</v>
      </c>
      <c r="M508" s="50">
        <f t="shared" si="127"/>
        <v>-0.29447115384615385</v>
      </c>
      <c r="N508" s="50">
        <f t="shared" si="128"/>
        <v>-0.3926282051282051</v>
      </c>
      <c r="O508" s="50">
        <f t="shared" si="129"/>
        <v>-0.3926282051282051</v>
      </c>
      <c r="P508" s="45"/>
      <c r="Q508" s="46">
        <f t="shared" si="124"/>
        <v>0.7880151654150875</v>
      </c>
    </row>
    <row r="509" spans="1:17" ht="12.75">
      <c r="A509" s="44">
        <f t="shared" si="114"/>
        <v>349.453125</v>
      </c>
      <c r="B509" s="45">
        <f t="shared" si="125"/>
        <v>6.0991076126333095</v>
      </c>
      <c r="C509" s="45">
        <f t="shared" si="126"/>
        <v>-0.183039887955141</v>
      </c>
      <c r="D509" s="45">
        <f t="shared" si="115"/>
        <v>0.9831054874312163</v>
      </c>
      <c r="E509" s="45">
        <f t="shared" si="116"/>
        <v>46</v>
      </c>
      <c r="F509" s="45">
        <f t="shared" si="117"/>
        <v>251</v>
      </c>
      <c r="G509" s="47">
        <f t="shared" si="118"/>
        <v>-1</v>
      </c>
      <c r="H509" s="47">
        <f t="shared" si="119"/>
        <v>1</v>
      </c>
      <c r="I509" s="48">
        <f t="shared" si="120"/>
        <v>0.8984375</v>
      </c>
      <c r="J509" s="48">
        <f t="shared" si="121"/>
        <v>4.90234375</v>
      </c>
      <c r="K509" s="49">
        <f t="shared" si="122"/>
        <v>0.3685897435897436</v>
      </c>
      <c r="L509" s="49">
        <f t="shared" si="123"/>
        <v>2.011217948717949</v>
      </c>
      <c r="M509" s="50">
        <f t="shared" si="127"/>
        <v>-0.2764423076923077</v>
      </c>
      <c r="N509" s="50">
        <f t="shared" si="128"/>
        <v>-0.3685897435897436</v>
      </c>
      <c r="O509" s="50">
        <f t="shared" si="129"/>
        <v>-0.3685897435897436</v>
      </c>
      <c r="P509" s="45"/>
      <c r="Q509" s="46">
        <f t="shared" si="124"/>
        <v>0.8022377544338001</v>
      </c>
    </row>
    <row r="510" spans="1:17" ht="12.75">
      <c r="A510" s="44">
        <f t="shared" si="114"/>
        <v>350.15625</v>
      </c>
      <c r="B510" s="45">
        <f t="shared" si="125"/>
        <v>6.111379458936394</v>
      </c>
      <c r="C510" s="45">
        <f t="shared" si="126"/>
        <v>-0.17096188876030177</v>
      </c>
      <c r="D510" s="45">
        <f t="shared" si="115"/>
        <v>0.9852776423889411</v>
      </c>
      <c r="E510" s="45">
        <f t="shared" si="116"/>
        <v>43</v>
      </c>
      <c r="F510" s="45">
        <f t="shared" si="117"/>
        <v>252</v>
      </c>
      <c r="G510" s="47">
        <f t="shared" si="118"/>
        <v>-1</v>
      </c>
      <c r="H510" s="47">
        <f t="shared" si="119"/>
        <v>1</v>
      </c>
      <c r="I510" s="48">
        <f t="shared" si="120"/>
        <v>0.83984375</v>
      </c>
      <c r="J510" s="48">
        <f t="shared" si="121"/>
        <v>4.921875</v>
      </c>
      <c r="K510" s="49">
        <f t="shared" si="122"/>
        <v>0.34455128205128205</v>
      </c>
      <c r="L510" s="49">
        <f t="shared" si="123"/>
        <v>2.019230769230769</v>
      </c>
      <c r="M510" s="50">
        <f t="shared" si="127"/>
        <v>-0.25841346153846156</v>
      </c>
      <c r="N510" s="50">
        <f t="shared" si="128"/>
        <v>-0.34455128205128205</v>
      </c>
      <c r="O510" s="50">
        <f t="shared" si="129"/>
        <v>-0.34455128205128205</v>
      </c>
      <c r="P510" s="45"/>
      <c r="Q510" s="46">
        <f t="shared" si="124"/>
        <v>0.8163395293975566</v>
      </c>
    </row>
    <row r="511" spans="1:17" ht="12.75">
      <c r="A511" s="44">
        <f t="shared" si="114"/>
        <v>350.859375</v>
      </c>
      <c r="B511" s="45">
        <f t="shared" si="125"/>
        <v>6.12365130523948</v>
      </c>
      <c r="C511" s="45">
        <f t="shared" si="126"/>
        <v>-0.15885814333386158</v>
      </c>
      <c r="D511" s="45">
        <f t="shared" si="115"/>
        <v>0.9873014181578583</v>
      </c>
      <c r="E511" s="45">
        <f t="shared" si="116"/>
        <v>40</v>
      </c>
      <c r="F511" s="45">
        <f t="shared" si="117"/>
        <v>252</v>
      </c>
      <c r="G511" s="47">
        <f t="shared" si="118"/>
        <v>-1</v>
      </c>
      <c r="H511" s="47">
        <f t="shared" si="119"/>
        <v>1</v>
      </c>
      <c r="I511" s="48">
        <f t="shared" si="120"/>
        <v>0.78125</v>
      </c>
      <c r="J511" s="48">
        <f t="shared" si="121"/>
        <v>4.921875</v>
      </c>
      <c r="K511" s="49">
        <f t="shared" si="122"/>
        <v>0.32051282051282054</v>
      </c>
      <c r="L511" s="49">
        <f t="shared" si="123"/>
        <v>2.019230769230769</v>
      </c>
      <c r="M511" s="50">
        <f t="shared" si="127"/>
        <v>-0.24038461538461542</v>
      </c>
      <c r="N511" s="50">
        <f t="shared" si="128"/>
        <v>-0.32051282051282054</v>
      </c>
      <c r="O511" s="50">
        <f t="shared" si="129"/>
        <v>-0.32051282051282054</v>
      </c>
      <c r="P511" s="45"/>
      <c r="Q511" s="46">
        <f t="shared" si="124"/>
        <v>0.8303183666309193</v>
      </c>
    </row>
    <row r="512" spans="1:17" ht="12.75">
      <c r="A512" s="44">
        <f t="shared" si="114"/>
        <v>351.5625</v>
      </c>
      <c r="B512" s="45">
        <f t="shared" si="125"/>
        <v>6.135923151542564</v>
      </c>
      <c r="C512" s="45">
        <f t="shared" si="126"/>
        <v>-0.1467304744553624</v>
      </c>
      <c r="D512" s="45">
        <f t="shared" si="115"/>
        <v>0.9891765099647809</v>
      </c>
      <c r="E512" s="45">
        <f t="shared" si="116"/>
        <v>37</v>
      </c>
      <c r="F512" s="45">
        <f t="shared" si="117"/>
        <v>253</v>
      </c>
      <c r="G512" s="47">
        <f t="shared" si="118"/>
        <v>-1</v>
      </c>
      <c r="H512" s="47">
        <f t="shared" si="119"/>
        <v>1</v>
      </c>
      <c r="I512" s="48">
        <f t="shared" si="120"/>
        <v>0.72265625</v>
      </c>
      <c r="J512" s="48">
        <f t="shared" si="121"/>
        <v>4.94140625</v>
      </c>
      <c r="K512" s="49">
        <f t="shared" si="122"/>
        <v>0.296474358974359</v>
      </c>
      <c r="L512" s="49">
        <f t="shared" si="123"/>
        <v>2.02724358974359</v>
      </c>
      <c r="M512" s="50">
        <f t="shared" si="127"/>
        <v>-0.22235576923076922</v>
      </c>
      <c r="N512" s="50">
        <f t="shared" si="128"/>
        <v>-0.296474358974359</v>
      </c>
      <c r="O512" s="50">
        <f t="shared" si="129"/>
        <v>-0.296474358974359</v>
      </c>
      <c r="P512" s="45"/>
      <c r="Q512" s="46">
        <f t="shared" si="124"/>
        <v>0.8441721609724177</v>
      </c>
    </row>
    <row r="513" spans="1:17" ht="12.75">
      <c r="A513" s="44">
        <f t="shared" si="114"/>
        <v>352.265625</v>
      </c>
      <c r="B513" s="45">
        <f t="shared" si="125"/>
        <v>6.14819499784565</v>
      </c>
      <c r="C513" s="45">
        <f t="shared" si="126"/>
        <v>-0.13458070850712642</v>
      </c>
      <c r="D513" s="45">
        <f t="shared" si="115"/>
        <v>0.99090263542778</v>
      </c>
      <c r="E513" s="45">
        <f t="shared" si="116"/>
        <v>34</v>
      </c>
      <c r="F513" s="45">
        <f t="shared" si="117"/>
        <v>253</v>
      </c>
      <c r="G513" s="47">
        <f t="shared" si="118"/>
        <v>-1</v>
      </c>
      <c r="H513" s="47">
        <f t="shared" si="119"/>
        <v>1</v>
      </c>
      <c r="I513" s="48">
        <f t="shared" si="120"/>
        <v>0.6640625</v>
      </c>
      <c r="J513" s="48">
        <f t="shared" si="121"/>
        <v>4.94140625</v>
      </c>
      <c r="K513" s="49">
        <f t="shared" si="122"/>
        <v>0.2724358974358974</v>
      </c>
      <c r="L513" s="49">
        <f t="shared" si="123"/>
        <v>2.02724358974359</v>
      </c>
      <c r="M513" s="50">
        <f t="shared" si="127"/>
        <v>-0.20432692307692307</v>
      </c>
      <c r="N513" s="50">
        <f t="shared" si="128"/>
        <v>-0.2724358974358974</v>
      </c>
      <c r="O513" s="50">
        <f t="shared" si="129"/>
        <v>-0.2724358974358974</v>
      </c>
      <c r="P513" s="45"/>
      <c r="Q513" s="46">
        <f t="shared" si="124"/>
        <v>0.8578988260915835</v>
      </c>
    </row>
    <row r="514" spans="1:17" ht="12.75">
      <c r="A514" s="44">
        <f t="shared" si="114"/>
        <v>352.96875</v>
      </c>
      <c r="B514" s="45">
        <f t="shared" si="125"/>
        <v>6.160466844148735</v>
      </c>
      <c r="C514" s="45">
        <f t="shared" si="126"/>
        <v>-0.12241067519921603</v>
      </c>
      <c r="D514" s="45">
        <f t="shared" si="115"/>
        <v>0.99247953459871</v>
      </c>
      <c r="E514" s="45">
        <f t="shared" si="116"/>
        <v>31</v>
      </c>
      <c r="F514" s="45">
        <f t="shared" si="117"/>
        <v>254</v>
      </c>
      <c r="G514" s="47">
        <f t="shared" si="118"/>
        <v>-1</v>
      </c>
      <c r="H514" s="47">
        <f t="shared" si="119"/>
        <v>1</v>
      </c>
      <c r="I514" s="48">
        <f t="shared" si="120"/>
        <v>0.60546875</v>
      </c>
      <c r="J514" s="48">
        <f t="shared" si="121"/>
        <v>4.9609375</v>
      </c>
      <c r="K514" s="49">
        <f t="shared" si="122"/>
        <v>0.2483974358974359</v>
      </c>
      <c r="L514" s="49">
        <f t="shared" si="123"/>
        <v>2.03525641025641</v>
      </c>
      <c r="M514" s="50">
        <f t="shared" si="127"/>
        <v>-0.18629807692307693</v>
      </c>
      <c r="N514" s="50">
        <f t="shared" si="128"/>
        <v>-0.2483974358974359</v>
      </c>
      <c r="O514" s="50">
        <f t="shared" si="129"/>
        <v>-0.2483974358974359</v>
      </c>
      <c r="P514" s="45"/>
      <c r="Q514" s="46">
        <f t="shared" si="124"/>
        <v>0.8714962948031401</v>
      </c>
    </row>
    <row r="515" spans="1:17" ht="12.75">
      <c r="A515" s="44">
        <f t="shared" si="114"/>
        <v>353.671875</v>
      </c>
      <c r="B515" s="45">
        <f t="shared" si="125"/>
        <v>6.17273869045182</v>
      </c>
      <c r="C515" s="45">
        <f t="shared" si="126"/>
        <v>-0.11022220729388336</v>
      </c>
      <c r="D515" s="45">
        <f t="shared" si="115"/>
        <v>0.9939069700023561</v>
      </c>
      <c r="E515" s="45">
        <f t="shared" si="116"/>
        <v>28</v>
      </c>
      <c r="F515" s="45">
        <f t="shared" si="117"/>
        <v>254</v>
      </c>
      <c r="G515" s="47">
        <f t="shared" si="118"/>
        <v>-1</v>
      </c>
      <c r="H515" s="47">
        <f t="shared" si="119"/>
        <v>1</v>
      </c>
      <c r="I515" s="48">
        <f t="shared" si="120"/>
        <v>0.546875</v>
      </c>
      <c r="J515" s="48">
        <f t="shared" si="121"/>
        <v>4.9609375</v>
      </c>
      <c r="K515" s="49">
        <f t="shared" si="122"/>
        <v>0.22435897435897437</v>
      </c>
      <c r="L515" s="49">
        <f t="shared" si="123"/>
        <v>2.03525641025641</v>
      </c>
      <c r="M515" s="50">
        <f t="shared" si="127"/>
        <v>-0.16826923076923078</v>
      </c>
      <c r="N515" s="50">
        <f t="shared" si="128"/>
        <v>-0.22435897435897437</v>
      </c>
      <c r="O515" s="50">
        <f t="shared" si="129"/>
        <v>-0.22435897435897437</v>
      </c>
      <c r="P515" s="45"/>
      <c r="Q515" s="46">
        <f t="shared" si="124"/>
        <v>0.8849625193783136</v>
      </c>
    </row>
    <row r="516" spans="1:17" ht="12.75">
      <c r="A516" s="44">
        <f t="shared" si="114"/>
        <v>354.375</v>
      </c>
      <c r="B516" s="45">
        <f t="shared" si="125"/>
        <v>6.1850105367549055</v>
      </c>
      <c r="C516" s="45">
        <f t="shared" si="126"/>
        <v>-0.0980171403295605</v>
      </c>
      <c r="D516" s="45">
        <f t="shared" si="115"/>
        <v>0.9951847266721969</v>
      </c>
      <c r="E516" s="45">
        <f t="shared" si="116"/>
        <v>25</v>
      </c>
      <c r="F516" s="45">
        <f t="shared" si="117"/>
        <v>254</v>
      </c>
      <c r="G516" s="47">
        <f t="shared" si="118"/>
        <v>-1</v>
      </c>
      <c r="H516" s="47">
        <f t="shared" si="119"/>
        <v>1</v>
      </c>
      <c r="I516" s="48">
        <f t="shared" si="120"/>
        <v>0.48828125</v>
      </c>
      <c r="J516" s="48">
        <f t="shared" si="121"/>
        <v>4.9609375</v>
      </c>
      <c r="K516" s="49">
        <f t="shared" si="122"/>
        <v>0.2003205128205128</v>
      </c>
      <c r="L516" s="49">
        <f t="shared" si="123"/>
        <v>2.03525641025641</v>
      </c>
      <c r="M516" s="50">
        <f t="shared" si="127"/>
        <v>-0.1502403846153846</v>
      </c>
      <c r="N516" s="50">
        <f t="shared" si="128"/>
        <v>-0.2003205128205128</v>
      </c>
      <c r="O516" s="50">
        <f t="shared" si="129"/>
        <v>-0.2003205128205128</v>
      </c>
      <c r="P516" s="45"/>
      <c r="Q516" s="46">
        <f t="shared" si="124"/>
        <v>0.8982954718532175</v>
      </c>
    </row>
    <row r="517" spans="1:17" ht="12.75">
      <c r="A517" s="44">
        <f t="shared" si="114"/>
        <v>355.078125</v>
      </c>
      <c r="B517" s="45">
        <f t="shared" si="125"/>
        <v>6.19728238305799</v>
      </c>
      <c r="C517" s="45">
        <f t="shared" si="126"/>
        <v>-0.08579731234444028</v>
      </c>
      <c r="D517" s="45">
        <f t="shared" si="115"/>
        <v>0.996312612182778</v>
      </c>
      <c r="E517" s="45">
        <f t="shared" si="116"/>
        <v>21</v>
      </c>
      <c r="F517" s="45">
        <f t="shared" si="117"/>
        <v>255</v>
      </c>
      <c r="G517" s="47">
        <f t="shared" si="118"/>
        <v>-1</v>
      </c>
      <c r="H517" s="47">
        <f t="shared" si="119"/>
        <v>1</v>
      </c>
      <c r="I517" s="48">
        <f t="shared" si="120"/>
        <v>0.41015625</v>
      </c>
      <c r="J517" s="48">
        <f t="shared" si="121"/>
        <v>4.98046875</v>
      </c>
      <c r="K517" s="49">
        <f t="shared" si="122"/>
        <v>0.16826923076923075</v>
      </c>
      <c r="L517" s="49">
        <f t="shared" si="123"/>
        <v>2.043269230769231</v>
      </c>
      <c r="M517" s="50">
        <f t="shared" si="127"/>
        <v>-0.12620192307692307</v>
      </c>
      <c r="N517" s="50">
        <f t="shared" si="128"/>
        <v>-0.16826923076923075</v>
      </c>
      <c r="O517" s="50">
        <f t="shared" si="129"/>
        <v>-0.16826923076923075</v>
      </c>
      <c r="P517" s="45"/>
      <c r="Q517" s="46">
        <f t="shared" si="124"/>
        <v>0.9114931443342499</v>
      </c>
    </row>
    <row r="518" spans="1:17" ht="12.75">
      <c r="A518" s="44">
        <f t="shared" si="114"/>
        <v>355.78125</v>
      </c>
      <c r="B518" s="45">
        <f t="shared" si="125"/>
        <v>6.209554229361076</v>
      </c>
      <c r="C518" s="45">
        <f t="shared" si="126"/>
        <v>-0.07356456359966741</v>
      </c>
      <c r="D518" s="45">
        <f t="shared" si="115"/>
        <v>0.9972904566786902</v>
      </c>
      <c r="E518" s="45">
        <f t="shared" si="116"/>
        <v>18</v>
      </c>
      <c r="F518" s="45">
        <f t="shared" si="117"/>
        <v>255</v>
      </c>
      <c r="G518" s="47">
        <f t="shared" si="118"/>
        <v>-1</v>
      </c>
      <c r="H518" s="47">
        <f t="shared" si="119"/>
        <v>1</v>
      </c>
      <c r="I518" s="48">
        <f t="shared" si="120"/>
        <v>0.3515625</v>
      </c>
      <c r="J518" s="48">
        <f t="shared" si="121"/>
        <v>4.98046875</v>
      </c>
      <c r="K518" s="49">
        <f t="shared" si="122"/>
        <v>0.14423076923076925</v>
      </c>
      <c r="L518" s="49">
        <f t="shared" si="123"/>
        <v>2.043269230769231</v>
      </c>
      <c r="M518" s="50">
        <f t="shared" si="127"/>
        <v>-0.10817307692307693</v>
      </c>
      <c r="N518" s="50">
        <f t="shared" si="128"/>
        <v>-0.14423076923076925</v>
      </c>
      <c r="O518" s="50">
        <f t="shared" si="129"/>
        <v>-0.14423076923076925</v>
      </c>
      <c r="P518" s="45"/>
      <c r="Q518" s="46">
        <f t="shared" si="124"/>
        <v>0.9245535493004817</v>
      </c>
    </row>
    <row r="519" spans="1:17" ht="12.75">
      <c r="A519" s="44">
        <f t="shared" si="114"/>
        <v>356.484375</v>
      </c>
      <c r="B519" s="45">
        <f t="shared" si="125"/>
        <v>6.22182607566416</v>
      </c>
      <c r="C519" s="45">
        <f t="shared" si="126"/>
        <v>-0.06132073630220906</v>
      </c>
      <c r="D519" s="45">
        <f t="shared" si="115"/>
        <v>0.9981181129001492</v>
      </c>
      <c r="E519" s="45">
        <f t="shared" si="116"/>
        <v>15</v>
      </c>
      <c r="F519" s="45">
        <f t="shared" si="117"/>
        <v>255</v>
      </c>
      <c r="G519" s="47">
        <f t="shared" si="118"/>
        <v>-1</v>
      </c>
      <c r="H519" s="47">
        <f t="shared" si="119"/>
        <v>1</v>
      </c>
      <c r="I519" s="48">
        <f t="shared" si="120"/>
        <v>0.29296875</v>
      </c>
      <c r="J519" s="48">
        <f t="shared" si="121"/>
        <v>4.98046875</v>
      </c>
      <c r="K519" s="49">
        <f t="shared" si="122"/>
        <v>0.1201923076923077</v>
      </c>
      <c r="L519" s="49">
        <f t="shared" si="123"/>
        <v>2.043269230769231</v>
      </c>
      <c r="M519" s="50">
        <f t="shared" si="127"/>
        <v>-0.09014423076923077</v>
      </c>
      <c r="N519" s="50">
        <f t="shared" si="128"/>
        <v>-0.1201923076923077</v>
      </c>
      <c r="O519" s="50">
        <f t="shared" si="129"/>
        <v>-0.1201923076923077</v>
      </c>
      <c r="P519" s="45"/>
      <c r="Q519" s="46">
        <f t="shared" si="124"/>
        <v>0.9374747199029634</v>
      </c>
    </row>
    <row r="520" spans="1:17" ht="12.75">
      <c r="A520" s="44">
        <f t="shared" si="114"/>
        <v>357.1875</v>
      </c>
      <c r="B520" s="45">
        <f t="shared" si="125"/>
        <v>6.234097921967246</v>
      </c>
      <c r="C520" s="45">
        <f t="shared" si="126"/>
        <v>-0.04906767432741809</v>
      </c>
      <c r="D520" s="45">
        <f t="shared" si="115"/>
        <v>0.9987954562051724</v>
      </c>
      <c r="E520" s="45">
        <f t="shared" si="116"/>
        <v>12</v>
      </c>
      <c r="F520" s="45">
        <f t="shared" si="117"/>
        <v>255</v>
      </c>
      <c r="G520" s="47">
        <f t="shared" si="118"/>
        <v>-1</v>
      </c>
      <c r="H520" s="47">
        <f t="shared" si="119"/>
        <v>1</v>
      </c>
      <c r="I520" s="48">
        <f t="shared" si="120"/>
        <v>0.234375</v>
      </c>
      <c r="J520" s="48">
        <f t="shared" si="121"/>
        <v>4.98046875</v>
      </c>
      <c r="K520" s="49">
        <f t="shared" si="122"/>
        <v>0.09615384615384616</v>
      </c>
      <c r="L520" s="49">
        <f t="shared" si="123"/>
        <v>2.043269230769231</v>
      </c>
      <c r="M520" s="50">
        <f t="shared" si="127"/>
        <v>-0.07211538461538462</v>
      </c>
      <c r="N520" s="50">
        <f t="shared" si="128"/>
        <v>-0.09615384615384616</v>
      </c>
      <c r="O520" s="50">
        <f t="shared" si="129"/>
        <v>-0.09615384615384616</v>
      </c>
      <c r="P520" s="45"/>
      <c r="Q520" s="46">
        <f t="shared" si="124"/>
        <v>0.9502547102609313</v>
      </c>
    </row>
    <row r="521" spans="1:17" ht="12.75">
      <c r="A521" s="44">
        <f t="shared" si="114"/>
        <v>357.890625</v>
      </c>
      <c r="B521" s="45">
        <f t="shared" si="125"/>
        <v>6.2463697682703305</v>
      </c>
      <c r="C521" s="45">
        <f t="shared" si="126"/>
        <v>-0.036807222941359394</v>
      </c>
      <c r="D521" s="45">
        <f t="shared" si="115"/>
        <v>0.9993223845883494</v>
      </c>
      <c r="E521" s="45">
        <f t="shared" si="116"/>
        <v>9</v>
      </c>
      <c r="F521" s="45">
        <f t="shared" si="117"/>
        <v>255</v>
      </c>
      <c r="G521" s="47">
        <f t="shared" si="118"/>
        <v>-1</v>
      </c>
      <c r="H521" s="47">
        <f t="shared" si="119"/>
        <v>1</v>
      </c>
      <c r="I521" s="48">
        <f t="shared" si="120"/>
        <v>0.17578125</v>
      </c>
      <c r="J521" s="48">
        <f t="shared" si="121"/>
        <v>4.98046875</v>
      </c>
      <c r="K521" s="49">
        <f t="shared" si="122"/>
        <v>0.07211538461538462</v>
      </c>
      <c r="L521" s="49">
        <f t="shared" si="123"/>
        <v>2.043269230769231</v>
      </c>
      <c r="M521" s="50">
        <f t="shared" si="127"/>
        <v>-0.054086538461538464</v>
      </c>
      <c r="N521" s="50">
        <f t="shared" si="128"/>
        <v>-0.07211538461538462</v>
      </c>
      <c r="O521" s="50">
        <f t="shared" si="129"/>
        <v>-0.07211538461538462</v>
      </c>
      <c r="P521" s="45"/>
      <c r="Q521" s="46">
        <f t="shared" si="124"/>
        <v>0.9628915957548448</v>
      </c>
    </row>
    <row r="522" spans="1:17" ht="12.75">
      <c r="A522" s="44">
        <f t="shared" si="114"/>
        <v>358.59375</v>
      </c>
      <c r="B522" s="45">
        <f t="shared" si="125"/>
        <v>6.258641614573416</v>
      </c>
      <c r="C522" s="45">
        <f t="shared" si="126"/>
        <v>-0.024541228522912448</v>
      </c>
      <c r="D522" s="45">
        <f t="shared" si="115"/>
        <v>0.9996988186962042</v>
      </c>
      <c r="E522" s="45">
        <f t="shared" si="116"/>
        <v>6</v>
      </c>
      <c r="F522" s="45">
        <f t="shared" si="117"/>
        <v>255</v>
      </c>
      <c r="G522" s="47">
        <f t="shared" si="118"/>
        <v>-1</v>
      </c>
      <c r="H522" s="47">
        <f t="shared" si="119"/>
        <v>1</v>
      </c>
      <c r="I522" s="48">
        <f t="shared" si="120"/>
        <v>0.1171875</v>
      </c>
      <c r="J522" s="48">
        <f t="shared" si="121"/>
        <v>4.98046875</v>
      </c>
      <c r="K522" s="49">
        <f t="shared" si="122"/>
        <v>0.04807692307692308</v>
      </c>
      <c r="L522" s="49">
        <f t="shared" si="123"/>
        <v>2.043269230769231</v>
      </c>
      <c r="M522" s="50">
        <f t="shared" si="127"/>
        <v>-0.03605769230769231</v>
      </c>
      <c r="N522" s="50">
        <f t="shared" si="128"/>
        <v>-0.04807692307692308</v>
      </c>
      <c r="O522" s="50">
        <f t="shared" si="129"/>
        <v>-0.04807692307692308</v>
      </c>
      <c r="P522" s="45"/>
      <c r="Q522" s="46">
        <f t="shared" si="124"/>
        <v>0.9753834733162321</v>
      </c>
    </row>
    <row r="523" spans="1:17" ht="12.75">
      <c r="A523" s="44">
        <f t="shared" si="114"/>
        <v>359.296875</v>
      </c>
      <c r="B523" s="45">
        <f t="shared" si="125"/>
        <v>6.270913460876501</v>
      </c>
      <c r="C523" s="45">
        <f t="shared" si="126"/>
        <v>-0.012271538285720572</v>
      </c>
      <c r="D523" s="45">
        <f t="shared" si="115"/>
        <v>0.9999247018391445</v>
      </c>
      <c r="E523" s="45">
        <f t="shared" si="116"/>
        <v>3</v>
      </c>
      <c r="F523" s="45">
        <f t="shared" si="117"/>
        <v>255</v>
      </c>
      <c r="G523" s="47">
        <f t="shared" si="118"/>
        <v>-1</v>
      </c>
      <c r="H523" s="47">
        <f t="shared" si="119"/>
        <v>1</v>
      </c>
      <c r="I523" s="48">
        <f t="shared" si="120"/>
        <v>0.05859375</v>
      </c>
      <c r="J523" s="48">
        <f t="shared" si="121"/>
        <v>4.98046875</v>
      </c>
      <c r="K523" s="49">
        <f t="shared" si="122"/>
        <v>0.02403846153846154</v>
      </c>
      <c r="L523" s="49">
        <f t="shared" si="123"/>
        <v>2.043269230769231</v>
      </c>
      <c r="M523" s="50">
        <f t="shared" si="127"/>
        <v>-0.018028846153846156</v>
      </c>
      <c r="N523" s="50">
        <f t="shared" si="128"/>
        <v>-0.02403846153846154</v>
      </c>
      <c r="O523" s="50">
        <f t="shared" si="129"/>
        <v>-0.02403846153846154</v>
      </c>
      <c r="P523" s="45"/>
      <c r="Q523" s="46">
        <f t="shared" si="124"/>
        <v>0.9877284617142794</v>
      </c>
    </row>
    <row r="524" spans="1:17" ht="13.5" thickBot="1">
      <c r="A524" s="51">
        <f t="shared" si="114"/>
        <v>360</v>
      </c>
      <c r="B524" s="52">
        <f t="shared" si="125"/>
        <v>6.283185307179586</v>
      </c>
      <c r="C524" s="52">
        <f t="shared" si="126"/>
        <v>-2.45029690981724E-16</v>
      </c>
      <c r="D524" s="52">
        <f t="shared" si="115"/>
        <v>1</v>
      </c>
      <c r="E524" s="52">
        <f t="shared" si="116"/>
        <v>0</v>
      </c>
      <c r="F524" s="52">
        <f t="shared" si="117"/>
        <v>256</v>
      </c>
      <c r="G524" s="53">
        <f t="shared" si="118"/>
        <v>-1</v>
      </c>
      <c r="H524" s="53">
        <f t="shared" si="119"/>
        <v>1</v>
      </c>
      <c r="I524" s="54">
        <f t="shared" si="120"/>
        <v>0</v>
      </c>
      <c r="J524" s="54">
        <f t="shared" si="121"/>
        <v>5</v>
      </c>
      <c r="K524" s="55">
        <f t="shared" si="122"/>
        <v>0</v>
      </c>
      <c r="L524" s="55">
        <f t="shared" si="123"/>
        <v>2.051282051282051</v>
      </c>
      <c r="M524" s="56">
        <f t="shared" si="127"/>
        <v>0</v>
      </c>
      <c r="N524" s="56">
        <f t="shared" si="128"/>
        <v>0</v>
      </c>
      <c r="O524" s="56">
        <f t="shared" si="129"/>
        <v>0</v>
      </c>
      <c r="P524" s="52"/>
      <c r="Q524" s="57">
        <f t="shared" si="124"/>
        <v>-2.45029690981724E-16</v>
      </c>
    </row>
    <row r="525" spans="7:15" ht="12.75">
      <c r="G525" s="1"/>
      <c r="H525" s="1"/>
      <c r="I525" s="2"/>
      <c r="J525" s="2"/>
      <c r="K525" s="4"/>
      <c r="L525" s="4"/>
      <c r="M525" s="3">
        <f>IF((J$8-ABS(M524))*(M$7)+ABS(M524)&gt;ABS(K525),G525*K525*0.75,(G525*((J$8-ABS(M524))*(M$7)+ABS(M524)))*0.75)</f>
        <v>0</v>
      </c>
      <c r="N525" s="3"/>
      <c r="O525" s="3"/>
    </row>
    <row r="526" spans="7:15" ht="12.75">
      <c r="G526" s="1"/>
      <c r="H526" s="1"/>
      <c r="I526" s="2"/>
      <c r="J526" s="2"/>
      <c r="K526" s="4"/>
      <c r="L526" s="4"/>
      <c r="M526" s="3">
        <f>IF((J$8-ABS(M525))*(M$7)+ABS(M525)&gt;ABS(K526),G526*K526*0.75,(G526*((J$8-ABS(M525))*(M$7)+ABS(M525)))*0.75)</f>
        <v>0</v>
      </c>
      <c r="N526" s="3"/>
      <c r="O526" s="3"/>
    </row>
    <row r="527" spans="7:15" ht="12.75">
      <c r="G527" s="1"/>
      <c r="H527" s="1"/>
      <c r="I527" s="2"/>
      <c r="J527" s="2"/>
      <c r="K527" s="4"/>
      <c r="L527" s="4"/>
      <c r="M527" s="3">
        <f>IF((J$8-ABS(M526))*(M$7)+ABS(M526)&gt;ABS(K527),G527*K527*0.75,(G527*((J$8-ABS(M526))*(M$7)+ABS(M526)))*0.75)</f>
        <v>0</v>
      </c>
      <c r="N527" s="3"/>
      <c r="O527" s="3"/>
    </row>
    <row r="528" spans="7:15" ht="12.75">
      <c r="G528" s="1"/>
      <c r="H528" s="1"/>
      <c r="I528" s="2"/>
      <c r="J528" s="2"/>
      <c r="K528" s="4"/>
      <c r="L528" s="4"/>
      <c r="M528" s="3"/>
      <c r="N528" s="3"/>
      <c r="O528" s="3"/>
    </row>
    <row r="529" spans="7:15" ht="12.75">
      <c r="G529" s="1"/>
      <c r="H529" s="1"/>
      <c r="I529" s="2"/>
      <c r="J529" s="2"/>
      <c r="K529" s="4"/>
      <c r="L529" s="4"/>
      <c r="M529" s="3"/>
      <c r="N529" s="3"/>
      <c r="O529" s="3"/>
    </row>
    <row r="530" spans="7:15" ht="12.75">
      <c r="G530" s="1"/>
      <c r="H530" s="1"/>
      <c r="I530" s="2"/>
      <c r="J530" s="2"/>
      <c r="K530" s="4"/>
      <c r="L530" s="4"/>
      <c r="M530" s="3"/>
      <c r="N530" s="3"/>
      <c r="O530" s="3"/>
    </row>
    <row r="531" spans="7:15" ht="12.75">
      <c r="G531" s="1"/>
      <c r="H531" s="1"/>
      <c r="I531" s="2"/>
      <c r="J531" s="2"/>
      <c r="K531" s="4"/>
      <c r="L531" s="4"/>
      <c r="M531" s="3"/>
      <c r="N531" s="3"/>
      <c r="O531" s="3"/>
    </row>
    <row r="532" spans="7:15" ht="12.75">
      <c r="G532" s="1"/>
      <c r="H532" s="1"/>
      <c r="I532" s="2"/>
      <c r="J532" s="2"/>
      <c r="K532" s="4"/>
      <c r="L532" s="4"/>
      <c r="M532" s="3"/>
      <c r="N532" s="3"/>
      <c r="O532" s="3"/>
    </row>
    <row r="533" spans="7:15" ht="12.75">
      <c r="G533" s="1"/>
      <c r="H533" s="1"/>
      <c r="I533" s="2"/>
      <c r="J533" s="2"/>
      <c r="K533" s="4"/>
      <c r="L533" s="4"/>
      <c r="M533" s="3"/>
      <c r="N533" s="3"/>
      <c r="O533" s="3"/>
    </row>
    <row r="534" spans="7:15" ht="12.75">
      <c r="G534" s="1"/>
      <c r="H534" s="1"/>
      <c r="I534" s="2"/>
      <c r="J534" s="2"/>
      <c r="K534" s="4"/>
      <c r="L534" s="4"/>
      <c r="M534" s="3"/>
      <c r="N534" s="3"/>
      <c r="O534" s="3"/>
    </row>
    <row r="535" spans="7:15" ht="12.75">
      <c r="G535" s="1"/>
      <c r="H535" s="1"/>
      <c r="I535" s="2"/>
      <c r="J535" s="2"/>
      <c r="K535" s="4"/>
      <c r="L535" s="4"/>
      <c r="M535" s="3"/>
      <c r="N535" s="3"/>
      <c r="O535" s="3"/>
    </row>
    <row r="536" spans="7:15" ht="12.75">
      <c r="G536" s="1"/>
      <c r="H536" s="1"/>
      <c r="I536" s="2"/>
      <c r="J536" s="2"/>
      <c r="K536" s="4"/>
      <c r="L536" s="4"/>
      <c r="M536" s="3"/>
      <c r="N536" s="3"/>
      <c r="O536" s="3"/>
    </row>
    <row r="537" spans="7:15" ht="12.75">
      <c r="G537" s="1"/>
      <c r="H537" s="1"/>
      <c r="I537" s="2"/>
      <c r="J537" s="2"/>
      <c r="K537" s="4"/>
      <c r="L537" s="4"/>
      <c r="M537" s="3"/>
      <c r="N537" s="3"/>
      <c r="O537" s="3"/>
    </row>
    <row r="538" spans="7:15" ht="12.75">
      <c r="G538" s="1"/>
      <c r="H538" s="1"/>
      <c r="I538" s="2"/>
      <c r="J538" s="2"/>
      <c r="K538" s="4"/>
      <c r="L538" s="4"/>
      <c r="M538" s="3"/>
      <c r="N538" s="3"/>
      <c r="O538" s="3"/>
    </row>
    <row r="539" spans="7:15" ht="12.75">
      <c r="G539" s="1"/>
      <c r="H539" s="1"/>
      <c r="I539" s="2"/>
      <c r="J539" s="2"/>
      <c r="K539" s="4"/>
      <c r="L539" s="4"/>
      <c r="M539" s="3"/>
      <c r="N539" s="3"/>
      <c r="O539" s="3"/>
    </row>
    <row r="540" spans="7:15" ht="12.75">
      <c r="G540" s="1"/>
      <c r="H540" s="1"/>
      <c r="I540" s="2"/>
      <c r="J540" s="2"/>
      <c r="K540" s="4"/>
      <c r="L540" s="4"/>
      <c r="M540" s="3"/>
      <c r="N540" s="3"/>
      <c r="O540" s="3"/>
    </row>
    <row r="541" spans="7:15" ht="12.75">
      <c r="G541" s="1"/>
      <c r="H541" s="1"/>
      <c r="I541" s="2"/>
      <c r="J541" s="2"/>
      <c r="K541" s="4"/>
      <c r="L541" s="4"/>
      <c r="M541" s="3"/>
      <c r="N541" s="3"/>
      <c r="O541" s="3"/>
    </row>
    <row r="542" spans="7:15" ht="12.75">
      <c r="G542" s="1"/>
      <c r="H542" s="1"/>
      <c r="I542" s="2"/>
      <c r="J542" s="2"/>
      <c r="K542" s="4"/>
      <c r="L542" s="4"/>
      <c r="M542" s="3"/>
      <c r="N542" s="3"/>
      <c r="O542" s="3"/>
    </row>
    <row r="543" spans="7:15" ht="12.75">
      <c r="G543" s="1"/>
      <c r="H543" s="1"/>
      <c r="I543" s="2"/>
      <c r="J543" s="2"/>
      <c r="K543" s="4"/>
      <c r="L543" s="4"/>
      <c r="M543" s="3"/>
      <c r="N543" s="3"/>
      <c r="O543" s="3"/>
    </row>
    <row r="544" spans="7:15" ht="12.75">
      <c r="G544" s="1"/>
      <c r="H544" s="1"/>
      <c r="I544" s="2"/>
      <c r="J544" s="2"/>
      <c r="K544" s="4"/>
      <c r="L544" s="4"/>
      <c r="M544" s="3"/>
      <c r="N544" s="3"/>
      <c r="O544" s="3"/>
    </row>
    <row r="545" spans="7:15" ht="12.75">
      <c r="G545" s="1"/>
      <c r="H545" s="1"/>
      <c r="I545" s="2"/>
      <c r="J545" s="2"/>
      <c r="K545" s="4"/>
      <c r="L545" s="4"/>
      <c r="M545" s="3"/>
      <c r="N545" s="3"/>
      <c r="O545" s="3"/>
    </row>
    <row r="546" spans="7:15" ht="12.75">
      <c r="G546" s="1"/>
      <c r="H546" s="1"/>
      <c r="I546" s="2"/>
      <c r="J546" s="2"/>
      <c r="K546" s="4"/>
      <c r="L546" s="4"/>
      <c r="M546" s="3"/>
      <c r="N546" s="3"/>
      <c r="O546" s="3"/>
    </row>
    <row r="547" spans="7:15" ht="12.75">
      <c r="G547" s="1"/>
      <c r="H547" s="1"/>
      <c r="I547" s="2"/>
      <c r="J547" s="2"/>
      <c r="K547" s="4"/>
      <c r="L547" s="4"/>
      <c r="M547" s="3"/>
      <c r="N547" s="3"/>
      <c r="O547" s="3"/>
    </row>
    <row r="548" spans="7:15" ht="12.75">
      <c r="G548" s="1"/>
      <c r="H548" s="1"/>
      <c r="I548" s="2"/>
      <c r="J548" s="2"/>
      <c r="K548" s="4"/>
      <c r="L548" s="4"/>
      <c r="M548" s="3"/>
      <c r="N548" s="3"/>
      <c r="O548" s="3"/>
    </row>
    <row r="549" spans="7:15" ht="12.75">
      <c r="G549" s="1"/>
      <c r="H549" s="1"/>
      <c r="I549" s="2"/>
      <c r="J549" s="2"/>
      <c r="K549" s="4"/>
      <c r="L549" s="4"/>
      <c r="M549" s="3"/>
      <c r="N549" s="3"/>
      <c r="O549" s="3"/>
    </row>
    <row r="550" spans="7:15" ht="12.75">
      <c r="G550" s="1"/>
      <c r="H550" s="1"/>
      <c r="I550" s="2"/>
      <c r="J550" s="2"/>
      <c r="K550" s="4"/>
      <c r="L550" s="4"/>
      <c r="M550" s="3"/>
      <c r="N550" s="3"/>
      <c r="O550" s="3"/>
    </row>
    <row r="551" spans="7:15" ht="12.75">
      <c r="G551" s="1"/>
      <c r="H551" s="1"/>
      <c r="I551" s="2"/>
      <c r="J551" s="2"/>
      <c r="K551" s="4"/>
      <c r="L551" s="4"/>
      <c r="M551" s="3"/>
      <c r="N551" s="3"/>
      <c r="O551" s="3"/>
    </row>
    <row r="552" spans="7:15" ht="12.75">
      <c r="G552" s="1"/>
      <c r="H552" s="1"/>
      <c r="I552" s="2"/>
      <c r="J552" s="2"/>
      <c r="K552" s="4"/>
      <c r="L552" s="4"/>
      <c r="M552" s="3"/>
      <c r="N552" s="3"/>
      <c r="O552" s="3"/>
    </row>
    <row r="553" spans="7:15" ht="12.75">
      <c r="G553" s="1"/>
      <c r="H553" s="1"/>
      <c r="I553" s="2"/>
      <c r="J553" s="2"/>
      <c r="K553" s="4"/>
      <c r="L553" s="4"/>
      <c r="M553" s="3"/>
      <c r="N553" s="3"/>
      <c r="O553" s="3"/>
    </row>
    <row r="554" spans="7:15" ht="12.75">
      <c r="G554" s="1"/>
      <c r="H554" s="1"/>
      <c r="I554" s="2"/>
      <c r="J554" s="2"/>
      <c r="K554" s="4"/>
      <c r="L554" s="4"/>
      <c r="M554" s="3"/>
      <c r="N554" s="3"/>
      <c r="O554" s="3"/>
    </row>
    <row r="555" spans="7:15" ht="12.75">
      <c r="G555" s="1"/>
      <c r="H555" s="1"/>
      <c r="I555" s="2"/>
      <c r="J555" s="2"/>
      <c r="K555" s="4"/>
      <c r="L555" s="4"/>
      <c r="M555" s="3"/>
      <c r="N555" s="3"/>
      <c r="O555" s="3"/>
    </row>
    <row r="556" spans="7:15" ht="12.75">
      <c r="G556" s="1"/>
      <c r="H556" s="1"/>
      <c r="I556" s="2"/>
      <c r="J556" s="2"/>
      <c r="K556" s="4"/>
      <c r="L556" s="4"/>
      <c r="M556" s="3"/>
      <c r="N556" s="3"/>
      <c r="O556" s="3"/>
    </row>
    <row r="557" spans="7:15" ht="12.75">
      <c r="G557" s="1"/>
      <c r="H557" s="1"/>
      <c r="I557" s="2"/>
      <c r="J557" s="2"/>
      <c r="K557" s="4"/>
      <c r="L557" s="4"/>
      <c r="M557" s="3"/>
      <c r="N557" s="3"/>
      <c r="O557" s="3"/>
    </row>
    <row r="558" spans="7:15" ht="12.75">
      <c r="G558" s="1"/>
      <c r="H558" s="1"/>
      <c r="I558" s="2"/>
      <c r="J558" s="2"/>
      <c r="K558" s="4"/>
      <c r="L558" s="4"/>
      <c r="M558" s="3"/>
      <c r="N558" s="3"/>
      <c r="O558" s="3"/>
    </row>
    <row r="559" spans="7:15" ht="12.75">
      <c r="G559" s="1"/>
      <c r="H559" s="1"/>
      <c r="I559" s="2"/>
      <c r="J559" s="2"/>
      <c r="K559" s="4"/>
      <c r="L559" s="4"/>
      <c r="M559" s="3"/>
      <c r="N559" s="3"/>
      <c r="O559" s="3"/>
    </row>
    <row r="560" spans="7:15" ht="12.75">
      <c r="G560" s="1"/>
      <c r="H560" s="1"/>
      <c r="I560" s="2"/>
      <c r="J560" s="2"/>
      <c r="K560" s="4"/>
      <c r="L560" s="4"/>
      <c r="M560" s="3"/>
      <c r="N560" s="3"/>
      <c r="O560" s="3"/>
    </row>
    <row r="561" spans="7:15" ht="12.75">
      <c r="G561" s="1"/>
      <c r="H561" s="1"/>
      <c r="I561" s="2"/>
      <c r="J561" s="2"/>
      <c r="K561" s="4"/>
      <c r="L561" s="4"/>
      <c r="M561" s="3"/>
      <c r="N561" s="3"/>
      <c r="O561" s="3"/>
    </row>
    <row r="562" spans="7:15" ht="12.75">
      <c r="G562" s="1"/>
      <c r="H562" s="1"/>
      <c r="I562" s="2"/>
      <c r="J562" s="2"/>
      <c r="K562" s="4"/>
      <c r="L562" s="4"/>
      <c r="M562" s="3"/>
      <c r="N562" s="3"/>
      <c r="O562" s="3"/>
    </row>
    <row r="563" spans="7:15" ht="12.75">
      <c r="G563" s="1"/>
      <c r="H563" s="1"/>
      <c r="I563" s="2"/>
      <c r="J563" s="2"/>
      <c r="K563" s="4"/>
      <c r="L563" s="4"/>
      <c r="M563" s="3"/>
      <c r="N563" s="3"/>
      <c r="O563" s="3"/>
    </row>
    <row r="564" spans="7:15" ht="12.75">
      <c r="G564" s="1"/>
      <c r="H564" s="1"/>
      <c r="I564" s="2"/>
      <c r="J564" s="2"/>
      <c r="K564" s="4"/>
      <c r="L564" s="4"/>
      <c r="M564" s="3"/>
      <c r="N564" s="3"/>
      <c r="O564" s="3"/>
    </row>
    <row r="565" spans="7:15" ht="12.75">
      <c r="G565" s="1"/>
      <c r="H565" s="1"/>
      <c r="I565" s="2"/>
      <c r="J565" s="2"/>
      <c r="K565" s="4"/>
      <c r="L565" s="4"/>
      <c r="M565" s="3"/>
      <c r="N565" s="3"/>
      <c r="O565" s="3"/>
    </row>
    <row r="566" spans="7:15" ht="12.75">
      <c r="G566" s="1"/>
      <c r="H566" s="1"/>
      <c r="I566" s="2"/>
      <c r="J566" s="2"/>
      <c r="K566" s="4"/>
      <c r="L566" s="4"/>
      <c r="M566" s="3"/>
      <c r="N566" s="3"/>
      <c r="O566" s="3"/>
    </row>
    <row r="567" spans="7:15" ht="12.75">
      <c r="G567" s="1"/>
      <c r="H567" s="1"/>
      <c r="I567" s="2"/>
      <c r="J567" s="2"/>
      <c r="K567" s="4"/>
      <c r="L567" s="4"/>
      <c r="M567" s="3"/>
      <c r="N567" s="3"/>
      <c r="O567" s="3"/>
    </row>
    <row r="568" spans="7:15" ht="12.75">
      <c r="G568" s="1"/>
      <c r="H568" s="1"/>
      <c r="I568" s="2"/>
      <c r="J568" s="2"/>
      <c r="K568" s="4"/>
      <c r="L568" s="4"/>
      <c r="M568" s="3"/>
      <c r="N568" s="3"/>
      <c r="O568" s="3"/>
    </row>
    <row r="569" spans="7:15" ht="12.75">
      <c r="G569" s="1"/>
      <c r="H569" s="1"/>
      <c r="I569" s="2"/>
      <c r="J569" s="2"/>
      <c r="K569" s="4"/>
      <c r="L569" s="4"/>
      <c r="M569" s="3"/>
      <c r="N569" s="3"/>
      <c r="O569" s="3"/>
    </row>
    <row r="570" spans="7:15" ht="12.75">
      <c r="G570" s="1"/>
      <c r="H570" s="1"/>
      <c r="I570" s="2"/>
      <c r="J570" s="2"/>
      <c r="K570" s="4"/>
      <c r="L570" s="4"/>
      <c r="M570" s="3"/>
      <c r="N570" s="3"/>
      <c r="O570" s="3"/>
    </row>
    <row r="571" spans="7:15" ht="12.75">
      <c r="G571" s="1"/>
      <c r="H571" s="1"/>
      <c r="I571" s="2"/>
      <c r="J571" s="2"/>
      <c r="K571" s="4"/>
      <c r="L571" s="4"/>
      <c r="M571" s="3"/>
      <c r="N571" s="3"/>
      <c r="O571" s="3"/>
    </row>
    <row r="572" spans="7:15" ht="12.75">
      <c r="G572" s="1"/>
      <c r="H572" s="1"/>
      <c r="I572" s="2"/>
      <c r="J572" s="2"/>
      <c r="K572" s="4"/>
      <c r="L572" s="4"/>
      <c r="M572" s="3"/>
      <c r="N572" s="3"/>
      <c r="O572" s="3"/>
    </row>
    <row r="573" spans="7:15" ht="12.75">
      <c r="G573" s="1"/>
      <c r="H573" s="1"/>
      <c r="I573" s="2"/>
      <c r="J573" s="2"/>
      <c r="K573" s="4"/>
      <c r="L573" s="4"/>
      <c r="M573" s="3"/>
      <c r="N573" s="3"/>
      <c r="O573" s="3"/>
    </row>
    <row r="574" spans="7:15" ht="12.75">
      <c r="G574" s="1"/>
      <c r="H574" s="1"/>
      <c r="I574" s="2"/>
      <c r="J574" s="2"/>
      <c r="K574" s="4"/>
      <c r="L574" s="4"/>
      <c r="M574" s="3"/>
      <c r="N574" s="3"/>
      <c r="O574" s="3"/>
    </row>
    <row r="575" spans="7:15" ht="12.75">
      <c r="G575" s="1"/>
      <c r="H575" s="1"/>
      <c r="I575" s="2"/>
      <c r="J575" s="2"/>
      <c r="K575" s="4"/>
      <c r="L575" s="4"/>
      <c r="M575" s="3"/>
      <c r="N575" s="3"/>
      <c r="O575" s="3"/>
    </row>
    <row r="576" spans="7:15" ht="12.75">
      <c r="G576" s="1"/>
      <c r="H576" s="1"/>
      <c r="I576" s="2"/>
      <c r="J576" s="2"/>
      <c r="K576" s="4"/>
      <c r="L576" s="4"/>
      <c r="M576" s="3"/>
      <c r="N576" s="3"/>
      <c r="O576" s="3"/>
    </row>
    <row r="577" spans="7:15" ht="12.75">
      <c r="G577" s="1"/>
      <c r="H577" s="1"/>
      <c r="I577" s="2"/>
      <c r="J577" s="2"/>
      <c r="K577" s="4"/>
      <c r="L577" s="4"/>
      <c r="M577" s="3"/>
      <c r="N577" s="3"/>
      <c r="O577" s="3"/>
    </row>
    <row r="578" spans="7:15" ht="12.75">
      <c r="G578" s="1"/>
      <c r="H578" s="1"/>
      <c r="I578" s="2"/>
      <c r="J578" s="2"/>
      <c r="K578" s="4"/>
      <c r="L578" s="4"/>
      <c r="M578" s="3"/>
      <c r="N578" s="3"/>
      <c r="O578" s="3"/>
    </row>
    <row r="579" spans="7:15" ht="12.75">
      <c r="G579" s="1"/>
      <c r="H579" s="1"/>
      <c r="I579" s="2"/>
      <c r="J579" s="2"/>
      <c r="K579" s="4"/>
      <c r="L579" s="4"/>
      <c r="M579" s="3"/>
      <c r="N579" s="3"/>
      <c r="O579" s="3"/>
    </row>
    <row r="580" spans="7:15" ht="12.75">
      <c r="G580" s="1"/>
      <c r="H580" s="1"/>
      <c r="I580" s="2"/>
      <c r="J580" s="2"/>
      <c r="K580" s="4"/>
      <c r="L580" s="4"/>
      <c r="M580" s="3"/>
      <c r="N580" s="3"/>
      <c r="O580" s="3"/>
    </row>
    <row r="581" spans="7:15" ht="12.75">
      <c r="G581" s="1"/>
      <c r="H581" s="1"/>
      <c r="I581" s="2"/>
      <c r="J581" s="2"/>
      <c r="K581" s="4"/>
      <c r="L581" s="4"/>
      <c r="M581" s="3"/>
      <c r="N581" s="3"/>
      <c r="O581" s="3"/>
    </row>
    <row r="582" spans="7:15" ht="12.75">
      <c r="G582" s="1"/>
      <c r="H582" s="1"/>
      <c r="I582" s="2"/>
      <c r="J582" s="2"/>
      <c r="K582" s="4"/>
      <c r="L582" s="4"/>
      <c r="M582" s="3"/>
      <c r="N582" s="3"/>
      <c r="O582" s="3"/>
    </row>
    <row r="583" spans="7:15" ht="12.75">
      <c r="G583" s="1"/>
      <c r="H583" s="1"/>
      <c r="I583" s="2"/>
      <c r="J583" s="2"/>
      <c r="K583" s="4"/>
      <c r="L583" s="4"/>
      <c r="M583" s="3"/>
      <c r="N583" s="3"/>
      <c r="O583" s="3"/>
    </row>
    <row r="584" spans="7:15" ht="12.75">
      <c r="G584" s="1"/>
      <c r="H584" s="1"/>
      <c r="I584" s="2"/>
      <c r="J584" s="2"/>
      <c r="K584" s="4"/>
      <c r="L584" s="4"/>
      <c r="M584" s="3"/>
      <c r="N584" s="3"/>
      <c r="O584" s="3"/>
    </row>
    <row r="585" spans="7:15" ht="12.75">
      <c r="G585" s="1"/>
      <c r="H585" s="1"/>
      <c r="I585" s="2"/>
      <c r="J585" s="2"/>
      <c r="K585" s="4"/>
      <c r="L585" s="4"/>
      <c r="M585" s="3"/>
      <c r="N585" s="3"/>
      <c r="O585" s="3"/>
    </row>
    <row r="586" spans="7:15" ht="12.75">
      <c r="G586" s="1"/>
      <c r="H586" s="1"/>
      <c r="I586" s="2"/>
      <c r="J586" s="2"/>
      <c r="K586" s="4"/>
      <c r="L586" s="4"/>
      <c r="M586" s="3"/>
      <c r="N586" s="3"/>
      <c r="O586" s="3"/>
    </row>
    <row r="587" spans="7:15" ht="12.75">
      <c r="G587" s="1"/>
      <c r="H587" s="1"/>
      <c r="I587" s="2"/>
      <c r="J587" s="2"/>
      <c r="K587" s="4"/>
      <c r="L587" s="4"/>
      <c r="M587" s="3"/>
      <c r="N587" s="3"/>
      <c r="O587" s="3"/>
    </row>
    <row r="588" spans="7:15" ht="12.75">
      <c r="G588" s="1"/>
      <c r="H588" s="1"/>
      <c r="I588" s="2"/>
      <c r="J588" s="2"/>
      <c r="K588" s="4"/>
      <c r="L588" s="4"/>
      <c r="M588" s="3"/>
      <c r="N588" s="3"/>
      <c r="O588" s="3"/>
    </row>
    <row r="589" spans="7:15" ht="12.75">
      <c r="G589" s="1"/>
      <c r="H589" s="1"/>
      <c r="I589" s="2"/>
      <c r="J589" s="2"/>
      <c r="K589" s="4"/>
      <c r="L589" s="4"/>
      <c r="M589" s="3"/>
      <c r="N589" s="3"/>
      <c r="O589" s="3"/>
    </row>
    <row r="590" spans="7:15" ht="12.75">
      <c r="G590" s="1"/>
      <c r="H590" s="1"/>
      <c r="I590" s="2"/>
      <c r="J590" s="2"/>
      <c r="K590" s="4"/>
      <c r="L590" s="4"/>
      <c r="M590" s="3"/>
      <c r="N590" s="3"/>
      <c r="O590" s="3"/>
    </row>
    <row r="591" spans="7:15" ht="12.75">
      <c r="G591" s="1"/>
      <c r="H591" s="1"/>
      <c r="I591" s="2"/>
      <c r="J591" s="2"/>
      <c r="K591" s="4"/>
      <c r="L591" s="4"/>
      <c r="M591" s="3"/>
      <c r="N591" s="3"/>
      <c r="O591" s="3"/>
    </row>
    <row r="592" spans="7:15" ht="12.75">
      <c r="G592" s="1"/>
      <c r="H592" s="1"/>
      <c r="I592" s="2"/>
      <c r="J592" s="2"/>
      <c r="K592" s="4"/>
      <c r="L592" s="4"/>
      <c r="M592" s="3"/>
      <c r="N592" s="3"/>
      <c r="O592" s="3"/>
    </row>
    <row r="593" spans="7:15" ht="12.75">
      <c r="G593" s="1"/>
      <c r="H593" s="1"/>
      <c r="I593" s="2"/>
      <c r="J593" s="2"/>
      <c r="K593" s="4"/>
      <c r="L593" s="4"/>
      <c r="M593" s="3"/>
      <c r="N593" s="3"/>
      <c r="O593" s="3"/>
    </row>
    <row r="594" spans="7:15" ht="12.75">
      <c r="G594" s="1"/>
      <c r="H594" s="1"/>
      <c r="I594" s="2"/>
      <c r="J594" s="2"/>
      <c r="K594" s="4"/>
      <c r="L594" s="4"/>
      <c r="M594" s="3"/>
      <c r="N594" s="3"/>
      <c r="O594" s="3"/>
    </row>
    <row r="595" spans="7:15" ht="12.75">
      <c r="G595" s="1"/>
      <c r="H595" s="1"/>
      <c r="I595" s="2"/>
      <c r="J595" s="2"/>
      <c r="K595" s="4"/>
      <c r="L595" s="4"/>
      <c r="M595" s="3"/>
      <c r="N595" s="3"/>
      <c r="O595" s="3"/>
    </row>
    <row r="596" spans="7:15" ht="12.75">
      <c r="G596" s="1"/>
      <c r="H596" s="1"/>
      <c r="I596" s="2"/>
      <c r="J596" s="2"/>
      <c r="K596" s="4"/>
      <c r="L596" s="4"/>
      <c r="M596" s="3"/>
      <c r="N596" s="3"/>
      <c r="O596" s="3"/>
    </row>
    <row r="597" spans="7:15" ht="12.75">
      <c r="G597" s="1"/>
      <c r="H597" s="1"/>
      <c r="I597" s="2"/>
      <c r="J597" s="2"/>
      <c r="K597" s="4"/>
      <c r="L597" s="4"/>
      <c r="M597" s="3"/>
      <c r="N597" s="3"/>
      <c r="O597" s="3"/>
    </row>
    <row r="598" spans="7:15" ht="12.75">
      <c r="G598" s="1"/>
      <c r="H598" s="1"/>
      <c r="I598" s="2"/>
      <c r="J598" s="2"/>
      <c r="K598" s="4"/>
      <c r="L598" s="4"/>
      <c r="M598" s="3"/>
      <c r="N598" s="3"/>
      <c r="O598" s="3"/>
    </row>
    <row r="599" spans="7:15" ht="12.75">
      <c r="G599" s="1"/>
      <c r="H599" s="1"/>
      <c r="I599" s="2"/>
      <c r="J599" s="2"/>
      <c r="K599" s="4"/>
      <c r="L599" s="4"/>
      <c r="M599" s="3"/>
      <c r="N599" s="3"/>
      <c r="O599" s="3"/>
    </row>
    <row r="600" spans="7:15" ht="12.75">
      <c r="G600" s="1"/>
      <c r="H600" s="1"/>
      <c r="I600" s="2"/>
      <c r="J600" s="2"/>
      <c r="K600" s="4"/>
      <c r="L600" s="4"/>
      <c r="M600" s="3"/>
      <c r="N600" s="3"/>
      <c r="O600" s="3"/>
    </row>
    <row r="601" spans="7:15" ht="12.75">
      <c r="G601" s="1"/>
      <c r="H601" s="1"/>
      <c r="I601" s="2"/>
      <c r="J601" s="2"/>
      <c r="K601" s="4"/>
      <c r="L601" s="4"/>
      <c r="M601" s="3"/>
      <c r="N601" s="3"/>
      <c r="O601" s="3"/>
    </row>
    <row r="602" spans="7:15" ht="12.75">
      <c r="G602" s="1"/>
      <c r="H602" s="1"/>
      <c r="I602" s="2"/>
      <c r="J602" s="2"/>
      <c r="K602" s="4"/>
      <c r="L602" s="4"/>
      <c r="M602" s="3"/>
      <c r="N602" s="3"/>
      <c r="O602" s="3"/>
    </row>
    <row r="603" spans="7:15" ht="12.75">
      <c r="G603" s="1"/>
      <c r="H603" s="1"/>
      <c r="I603" s="2"/>
      <c r="J603" s="2"/>
      <c r="K603" s="4"/>
      <c r="L603" s="4"/>
      <c r="M603" s="3"/>
      <c r="N603" s="3"/>
      <c r="O603" s="3"/>
    </row>
    <row r="604" spans="7:15" ht="12.75">
      <c r="G604" s="1"/>
      <c r="H604" s="1"/>
      <c r="I604" s="2"/>
      <c r="J604" s="2"/>
      <c r="K604" s="4"/>
      <c r="L604" s="4"/>
      <c r="M604" s="3"/>
      <c r="N604" s="3"/>
      <c r="O604" s="3"/>
    </row>
    <row r="605" spans="7:15" ht="12.75">
      <c r="G605" s="1"/>
      <c r="H605" s="1"/>
      <c r="I605" s="2"/>
      <c r="J605" s="2"/>
      <c r="K605" s="4"/>
      <c r="L605" s="4"/>
      <c r="M605" s="3"/>
      <c r="N605" s="3"/>
      <c r="O605" s="3"/>
    </row>
    <row r="606" spans="7:15" ht="12.75">
      <c r="G606" s="1"/>
      <c r="H606" s="1"/>
      <c r="I606" s="2"/>
      <c r="J606" s="2"/>
      <c r="K606" s="4"/>
      <c r="L606" s="4"/>
      <c r="M606" s="3"/>
      <c r="N606" s="3"/>
      <c r="O606" s="3"/>
    </row>
    <row r="607" spans="7:15" ht="12.75">
      <c r="G607" s="1"/>
      <c r="H607" s="1"/>
      <c r="I607" s="2"/>
      <c r="J607" s="2"/>
      <c r="K607" s="4"/>
      <c r="L607" s="4"/>
      <c r="M607" s="3"/>
      <c r="N607" s="3"/>
      <c r="O607" s="3"/>
    </row>
    <row r="608" spans="7:15" ht="12.75">
      <c r="G608" s="1"/>
      <c r="H608" s="1"/>
      <c r="I608" s="2"/>
      <c r="J608" s="2"/>
      <c r="K608" s="4"/>
      <c r="L608" s="4"/>
      <c r="M608" s="3"/>
      <c r="N608" s="3"/>
      <c r="O608" s="3"/>
    </row>
    <row r="609" spans="7:15" ht="12.75">
      <c r="G609" s="1"/>
      <c r="H609" s="1"/>
      <c r="I609" s="2"/>
      <c r="J609" s="2"/>
      <c r="K609" s="4"/>
      <c r="L609" s="4"/>
      <c r="M609" s="3"/>
      <c r="N609" s="3"/>
      <c r="O609" s="3"/>
    </row>
    <row r="610" spans="7:15" ht="12.75">
      <c r="G610" s="1"/>
      <c r="H610" s="1"/>
      <c r="I610" s="2"/>
      <c r="J610" s="2"/>
      <c r="K610" s="4"/>
      <c r="L610" s="4"/>
      <c r="M610" s="3"/>
      <c r="N610" s="3"/>
      <c r="O610" s="3"/>
    </row>
    <row r="611" spans="7:15" ht="12.75">
      <c r="G611" s="1"/>
      <c r="H611" s="1"/>
      <c r="I611" s="2"/>
      <c r="J611" s="2"/>
      <c r="K611" s="4"/>
      <c r="L611" s="4"/>
      <c r="M611" s="3"/>
      <c r="N611" s="3"/>
      <c r="O611" s="3"/>
    </row>
    <row r="612" spans="7:15" ht="12.75">
      <c r="G612" s="1"/>
      <c r="H612" s="1"/>
      <c r="I612" s="2"/>
      <c r="J612" s="2"/>
      <c r="K612" s="4"/>
      <c r="L612" s="4"/>
      <c r="M612" s="3"/>
      <c r="N612" s="3"/>
      <c r="O612" s="3"/>
    </row>
    <row r="613" spans="7:15" ht="12.75">
      <c r="G613" s="1"/>
      <c r="H613" s="1"/>
      <c r="I613" s="2"/>
      <c r="J613" s="2"/>
      <c r="K613" s="4"/>
      <c r="L613" s="4"/>
      <c r="M613" s="3"/>
      <c r="N613" s="3"/>
      <c r="O613" s="3"/>
    </row>
    <row r="614" spans="7:15" ht="12.75">
      <c r="G614" s="1"/>
      <c r="H614" s="1"/>
      <c r="I614" s="2"/>
      <c r="J614" s="2"/>
      <c r="K614" s="4"/>
      <c r="L614" s="4"/>
      <c r="M614" s="3"/>
      <c r="N614" s="3"/>
      <c r="O614" s="3"/>
    </row>
    <row r="615" spans="7:15" ht="12.75">
      <c r="G615" s="1"/>
      <c r="H615" s="1"/>
      <c r="I615" s="2"/>
      <c r="J615" s="2"/>
      <c r="K615" s="4"/>
      <c r="L615" s="4"/>
      <c r="M615" s="3"/>
      <c r="N615" s="3"/>
      <c r="O615" s="3"/>
    </row>
    <row r="616" spans="7:15" ht="12.75">
      <c r="G616" s="1"/>
      <c r="H616" s="1"/>
      <c r="I616" s="2"/>
      <c r="J616" s="2"/>
      <c r="K616" s="4"/>
      <c r="L616" s="4"/>
      <c r="M616" s="3"/>
      <c r="N616" s="3"/>
      <c r="O616" s="3"/>
    </row>
    <row r="617" spans="7:15" ht="12.75">
      <c r="G617" s="1"/>
      <c r="H617" s="1"/>
      <c r="I617" s="2"/>
      <c r="J617" s="2"/>
      <c r="K617" s="4"/>
      <c r="L617" s="4"/>
      <c r="M617" s="3"/>
      <c r="N617" s="3"/>
      <c r="O617" s="3"/>
    </row>
    <row r="618" spans="7:15" ht="12.75">
      <c r="G618" s="1"/>
      <c r="H618" s="1"/>
      <c r="I618" s="2"/>
      <c r="J618" s="2"/>
      <c r="K618" s="4"/>
      <c r="L618" s="4"/>
      <c r="M618" s="3"/>
      <c r="N618" s="3"/>
      <c r="O618" s="3"/>
    </row>
    <row r="619" spans="7:15" ht="12.75">
      <c r="G619" s="1"/>
      <c r="H619" s="1"/>
      <c r="I619" s="2"/>
      <c r="J619" s="2"/>
      <c r="K619" s="4"/>
      <c r="L619" s="4"/>
      <c r="M619" s="3"/>
      <c r="N619" s="3"/>
      <c r="O619" s="3"/>
    </row>
    <row r="620" spans="7:15" ht="12.75">
      <c r="G620" s="1"/>
      <c r="H620" s="1"/>
      <c r="I620" s="2"/>
      <c r="J620" s="2"/>
      <c r="K620" s="4"/>
      <c r="L620" s="4"/>
      <c r="M620" s="3"/>
      <c r="N620" s="3"/>
      <c r="O620" s="3"/>
    </row>
    <row r="621" spans="7:15" ht="12.75">
      <c r="G621" s="1"/>
      <c r="H621" s="1"/>
      <c r="I621" s="2"/>
      <c r="J621" s="2"/>
      <c r="K621" s="4"/>
      <c r="L621" s="4"/>
      <c r="M621" s="3"/>
      <c r="N621" s="3"/>
      <c r="O621" s="3"/>
    </row>
    <row r="622" spans="7:15" ht="12.75">
      <c r="G622" s="1"/>
      <c r="H622" s="1"/>
      <c r="I622" s="2"/>
      <c r="J622" s="2"/>
      <c r="K622" s="4"/>
      <c r="L622" s="4"/>
      <c r="M622" s="3"/>
      <c r="N622" s="3"/>
      <c r="O622" s="3"/>
    </row>
    <row r="623" spans="7:15" ht="12.75">
      <c r="G623" s="1"/>
      <c r="H623" s="1"/>
      <c r="I623" s="2"/>
      <c r="J623" s="2"/>
      <c r="K623" s="4"/>
      <c r="L623" s="4"/>
      <c r="M623" s="3"/>
      <c r="N623" s="3"/>
      <c r="O623" s="3"/>
    </row>
    <row r="624" spans="7:15" ht="12.75">
      <c r="G624" s="1"/>
      <c r="H624" s="1"/>
      <c r="I624" s="2"/>
      <c r="J624" s="2"/>
      <c r="K624" s="4"/>
      <c r="L624" s="4"/>
      <c r="M624" s="3"/>
      <c r="N624" s="3"/>
      <c r="O624" s="3"/>
    </row>
    <row r="625" spans="7:15" ht="12.75">
      <c r="G625" s="1"/>
      <c r="H625" s="1"/>
      <c r="I625" s="2"/>
      <c r="J625" s="2"/>
      <c r="K625" s="4"/>
      <c r="L625" s="4"/>
      <c r="M625" s="3"/>
      <c r="N625" s="3"/>
      <c r="O625" s="3"/>
    </row>
    <row r="626" spans="7:15" ht="12.75">
      <c r="G626" s="1"/>
      <c r="H626" s="1"/>
      <c r="I626" s="2"/>
      <c r="J626" s="2"/>
      <c r="K626" s="4"/>
      <c r="L626" s="4"/>
      <c r="M626" s="3"/>
      <c r="N626" s="3"/>
      <c r="O626" s="3"/>
    </row>
    <row r="627" spans="7:15" ht="12.75">
      <c r="G627" s="1"/>
      <c r="H627" s="1"/>
      <c r="I627" s="2"/>
      <c r="J627" s="2"/>
      <c r="K627" s="4"/>
      <c r="L627" s="4"/>
      <c r="M627" s="3"/>
      <c r="N627" s="3"/>
      <c r="O627" s="3"/>
    </row>
    <row r="628" spans="7:15" ht="12.75">
      <c r="G628" s="1"/>
      <c r="H628" s="1"/>
      <c r="I628" s="2"/>
      <c r="J628" s="2"/>
      <c r="K628" s="4"/>
      <c r="L628" s="4"/>
      <c r="M628" s="3"/>
      <c r="N628" s="3"/>
      <c r="O628" s="3"/>
    </row>
    <row r="629" spans="7:15" ht="12.75">
      <c r="G629" s="1"/>
      <c r="H629" s="1"/>
      <c r="I629" s="2"/>
      <c r="J629" s="2"/>
      <c r="K629" s="4"/>
      <c r="L629" s="4"/>
      <c r="M629" s="3"/>
      <c r="N629" s="3"/>
      <c r="O629" s="3"/>
    </row>
    <row r="630" spans="7:15" ht="12.75">
      <c r="G630" s="1"/>
      <c r="H630" s="1"/>
      <c r="I630" s="2"/>
      <c r="J630" s="2"/>
      <c r="K630" s="4"/>
      <c r="L630" s="4"/>
      <c r="M630" s="3"/>
      <c r="N630" s="3"/>
      <c r="O630" s="3"/>
    </row>
    <row r="631" spans="7:15" ht="12.75">
      <c r="G631" s="1"/>
      <c r="H631" s="1"/>
      <c r="I631" s="2"/>
      <c r="J631" s="2"/>
      <c r="K631" s="4"/>
      <c r="L631" s="4"/>
      <c r="M631" s="3"/>
      <c r="N631" s="3"/>
      <c r="O631" s="3"/>
    </row>
    <row r="632" spans="7:15" ht="12.75">
      <c r="G632" s="1"/>
      <c r="H632" s="1"/>
      <c r="I632" s="2"/>
      <c r="J632" s="2"/>
      <c r="K632" s="4"/>
      <c r="L632" s="4"/>
      <c r="M632" s="3"/>
      <c r="N632" s="3"/>
      <c r="O632" s="3"/>
    </row>
    <row r="633" spans="7:15" ht="12.75">
      <c r="G633" s="1"/>
      <c r="H633" s="1"/>
      <c r="I633" s="2"/>
      <c r="J633" s="2"/>
      <c r="K633" s="4"/>
      <c r="L633" s="4"/>
      <c r="M633" s="3"/>
      <c r="N633" s="3"/>
      <c r="O633" s="3"/>
    </row>
    <row r="634" spans="7:15" ht="12.75">
      <c r="G634" s="1"/>
      <c r="H634" s="1"/>
      <c r="I634" s="2"/>
      <c r="J634" s="2"/>
      <c r="K634" s="4"/>
      <c r="L634" s="4"/>
      <c r="M634" s="3"/>
      <c r="N634" s="3"/>
      <c r="O634" s="3"/>
    </row>
    <row r="635" spans="7:15" ht="12.75">
      <c r="G635" s="1"/>
      <c r="H635" s="1"/>
      <c r="I635" s="2"/>
      <c r="J635" s="2"/>
      <c r="K635" s="4"/>
      <c r="L635" s="4"/>
      <c r="M635" s="3"/>
      <c r="N635" s="3"/>
      <c r="O635" s="3"/>
    </row>
    <row r="636" spans="7:15" ht="12.75">
      <c r="G636" s="1"/>
      <c r="H636" s="1"/>
      <c r="I636" s="2"/>
      <c r="J636" s="2"/>
      <c r="K636" s="4"/>
      <c r="L636" s="4"/>
      <c r="M636" s="3"/>
      <c r="N636" s="3"/>
      <c r="O636" s="3"/>
    </row>
    <row r="637" spans="7:15" ht="12.75">
      <c r="G637" s="1"/>
      <c r="H637" s="1"/>
      <c r="I637" s="2"/>
      <c r="J637" s="2"/>
      <c r="K637" s="4"/>
      <c r="L637" s="4"/>
      <c r="M637" s="3"/>
      <c r="N637" s="3"/>
      <c r="O637" s="3"/>
    </row>
    <row r="638" spans="7:15" ht="12.75">
      <c r="G638" s="1"/>
      <c r="H638" s="1"/>
      <c r="I638" s="2"/>
      <c r="J638" s="2"/>
      <c r="K638" s="4"/>
      <c r="L638" s="4"/>
      <c r="M638" s="3"/>
      <c r="N638" s="3"/>
      <c r="O638" s="3"/>
    </row>
    <row r="639" spans="7:15" ht="12.75">
      <c r="G639" s="1"/>
      <c r="H639" s="1"/>
      <c r="I639" s="2"/>
      <c r="J639" s="2"/>
      <c r="K639" s="4"/>
      <c r="L639" s="4"/>
      <c r="M639" s="3"/>
      <c r="N639" s="3"/>
      <c r="O639" s="3"/>
    </row>
    <row r="640" spans="7:15" ht="12.75">
      <c r="G640" s="1"/>
      <c r="H640" s="1"/>
      <c r="I640" s="2"/>
      <c r="J640" s="2"/>
      <c r="K640" s="4"/>
      <c r="L640" s="4"/>
      <c r="M640" s="3"/>
      <c r="N640" s="3"/>
      <c r="O640" s="3"/>
    </row>
    <row r="641" spans="7:15" ht="12.75">
      <c r="G641" s="1"/>
      <c r="H641" s="1"/>
      <c r="I641" s="2"/>
      <c r="J641" s="2"/>
      <c r="K641" s="4"/>
      <c r="L641" s="4"/>
      <c r="M641" s="3"/>
      <c r="N641" s="3"/>
      <c r="O641" s="3"/>
    </row>
    <row r="642" spans="7:15" ht="12.75">
      <c r="G642" s="1"/>
      <c r="H642" s="1"/>
      <c r="I642" s="2"/>
      <c r="J642" s="2"/>
      <c r="K642" s="4"/>
      <c r="L642" s="4"/>
      <c r="M642" s="3"/>
      <c r="N642" s="3"/>
      <c r="O642" s="3"/>
    </row>
    <row r="643" spans="7:15" ht="12.75">
      <c r="G643" s="1"/>
      <c r="H643" s="1"/>
      <c r="I643" s="2"/>
      <c r="J643" s="2"/>
      <c r="K643" s="4"/>
      <c r="L643" s="4"/>
      <c r="M643" s="3"/>
      <c r="N643" s="3"/>
      <c r="O643" s="3"/>
    </row>
    <row r="644" spans="7:15" ht="12.75">
      <c r="G644" s="1"/>
      <c r="H644" s="1"/>
      <c r="I644" s="2"/>
      <c r="J644" s="2"/>
      <c r="K644" s="4"/>
      <c r="L644" s="4"/>
      <c r="M644" s="3"/>
      <c r="N644" s="3"/>
      <c r="O644" s="3"/>
    </row>
    <row r="645" spans="7:15" ht="12.75">
      <c r="G645" s="1"/>
      <c r="H645" s="1"/>
      <c r="I645" s="2"/>
      <c r="J645" s="2"/>
      <c r="K645" s="4"/>
      <c r="L645" s="4"/>
      <c r="M645" s="3"/>
      <c r="N645" s="3"/>
      <c r="O645" s="3"/>
    </row>
    <row r="646" spans="7:15" ht="12.75">
      <c r="G646" s="1"/>
      <c r="H646" s="1"/>
      <c r="I646" s="2"/>
      <c r="J646" s="2"/>
      <c r="K646" s="4"/>
      <c r="L646" s="4"/>
      <c r="M646" s="3"/>
      <c r="N646" s="3"/>
      <c r="O646" s="3"/>
    </row>
    <row r="647" spans="7:15" ht="12.75">
      <c r="G647" s="1"/>
      <c r="H647" s="1"/>
      <c r="I647" s="2"/>
      <c r="J647" s="2"/>
      <c r="K647" s="4"/>
      <c r="L647" s="4"/>
      <c r="M647" s="3"/>
      <c r="N647" s="3"/>
      <c r="O647" s="3"/>
    </row>
    <row r="648" spans="7:15" ht="12.75">
      <c r="G648" s="1"/>
      <c r="H648" s="1"/>
      <c r="I648" s="2"/>
      <c r="J648" s="2"/>
      <c r="K648" s="4"/>
      <c r="L648" s="4"/>
      <c r="M648" s="3"/>
      <c r="N648" s="3"/>
      <c r="O648" s="3"/>
    </row>
    <row r="649" spans="7:15" ht="12.75">
      <c r="G649" s="1"/>
      <c r="H649" s="1"/>
      <c r="I649" s="2"/>
      <c r="J649" s="2"/>
      <c r="K649" s="4"/>
      <c r="L649" s="4"/>
      <c r="M649" s="3"/>
      <c r="N649" s="3"/>
      <c r="O649" s="3"/>
    </row>
    <row r="650" spans="7:15" ht="12.75">
      <c r="G650" s="1"/>
      <c r="H650" s="1"/>
      <c r="I650" s="2"/>
      <c r="J650" s="2"/>
      <c r="K650" s="4"/>
      <c r="L650" s="4"/>
      <c r="M650" s="3"/>
      <c r="N650" s="3"/>
      <c r="O650" s="3"/>
    </row>
    <row r="651" spans="7:15" ht="12.75">
      <c r="G651" s="1"/>
      <c r="H651" s="1"/>
      <c r="I651" s="2"/>
      <c r="J651" s="2"/>
      <c r="K651" s="4"/>
      <c r="L651" s="4"/>
      <c r="M651" s="3"/>
      <c r="N651" s="3"/>
      <c r="O651" s="3"/>
    </row>
    <row r="652" spans="7:15" ht="12.75">
      <c r="G652" s="1"/>
      <c r="H652" s="1"/>
      <c r="I652" s="2"/>
      <c r="J652" s="2"/>
      <c r="K652" s="4"/>
      <c r="L652" s="4"/>
      <c r="M652" s="3"/>
      <c r="N652" s="3"/>
      <c r="O652" s="3"/>
    </row>
    <row r="653" spans="7:15" ht="12.75">
      <c r="G653" s="1"/>
      <c r="H653" s="1"/>
      <c r="I653" s="2"/>
      <c r="J653" s="2"/>
      <c r="K653" s="4"/>
      <c r="L653" s="4"/>
      <c r="M653" s="3"/>
      <c r="N653" s="3"/>
      <c r="O653" s="3"/>
    </row>
    <row r="654" spans="7:15" ht="12.75">
      <c r="G654" s="1"/>
      <c r="H654" s="1"/>
      <c r="I654" s="2"/>
      <c r="J654" s="2"/>
      <c r="K654" s="4"/>
      <c r="L654" s="4"/>
      <c r="M654" s="3"/>
      <c r="N654" s="3"/>
      <c r="O654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Flatres</dc:creator>
  <cp:keywords/>
  <dc:description/>
  <cp:lastModifiedBy>Leze</cp:lastModifiedBy>
  <dcterms:created xsi:type="dcterms:W3CDTF">2007-12-29T08:29:03Z</dcterms:created>
  <dcterms:modified xsi:type="dcterms:W3CDTF">2008-01-15T12:55:23Z</dcterms:modified>
  <cp:category/>
  <cp:version/>
  <cp:contentType/>
  <cp:contentStatus/>
</cp:coreProperties>
</file>