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26" windowWidth="18555" windowHeight="5190" activeTab="0"/>
  </bookViews>
  <sheets>
    <sheet name="Moi" sheetId="1" r:id="rId1"/>
    <sheet name="Observations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<sst xmlns="http://schemas.openxmlformats.org/spreadsheetml/2006/main" count="72" uniqueCount="70">
  <si>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Multiplet n°</t>
  </si>
  <si>
    <t>Niveau d'énergie (ev)</t>
  </si>
  <si>
    <t>lambda (nm)</t>
  </si>
  <si>
    <t>W/lambda (x10^6)</t>
  </si>
  <si>
    <t>g.f</t>
  </si>
  <si>
    <t>0.0 à 3.2</t>
  </si>
  <si>
    <t>0.0 à 3.3</t>
  </si>
  <si>
    <t>0.0 à 3.4</t>
  </si>
  <si>
    <t>0.0 à 3.5</t>
  </si>
  <si>
    <t>0.0 à 3.6</t>
  </si>
  <si>
    <t>0.0 à 3.7</t>
  </si>
  <si>
    <t>0.0 à 3.8</t>
  </si>
  <si>
    <t>log(g.f)</t>
  </si>
  <si>
    <t>log(W/lambda)</t>
  </si>
  <si>
    <t>0.0 à3.3</t>
  </si>
  <si>
    <t>0.0 à3.4</t>
  </si>
  <si>
    <t>0.9 à 3.2</t>
  </si>
  <si>
    <t>0.9 à 3.3</t>
  </si>
  <si>
    <t>0.9 à 3.4</t>
  </si>
  <si>
    <t>0.9 à 3.5</t>
  </si>
  <si>
    <t>0.9 à 3.6</t>
  </si>
  <si>
    <t>0.9 à 3.7</t>
  </si>
  <si>
    <t>1.5 à 4.4</t>
  </si>
  <si>
    <t>1.5 à 4.5</t>
  </si>
  <si>
    <t>1.5 à 4.6</t>
  </si>
  <si>
    <t>2.2 à4.9</t>
  </si>
  <si>
    <t>2.2 à4.10</t>
  </si>
  <si>
    <t>2.2 à4.11</t>
  </si>
  <si>
    <t>2.2 à4.12</t>
  </si>
  <si>
    <t>2.3 à 5.0</t>
  </si>
  <si>
    <t>2.3 à 5.1</t>
  </si>
  <si>
    <t>2.3 à 5.2</t>
  </si>
  <si>
    <t>2.4 à 5.3</t>
  </si>
  <si>
    <t>2.4 à 5.4</t>
  </si>
  <si>
    <t>2.4 à 5.5</t>
  </si>
  <si>
    <t>2.4 à 5.6</t>
  </si>
  <si>
    <t>2.4 à 5.7</t>
  </si>
  <si>
    <t>2.4 à 5.8</t>
  </si>
  <si>
    <t>2.9 à 5.3</t>
  </si>
  <si>
    <t>2.9 à 5.4</t>
  </si>
  <si>
    <t>2.9 à 5.6</t>
  </si>
  <si>
    <t>2.9 à 5.7</t>
  </si>
  <si>
    <t>2.9 à 5.8</t>
  </si>
  <si>
    <t>3.2 à 5.6</t>
  </si>
  <si>
    <t>3.2 à 5.7</t>
  </si>
  <si>
    <t>3.2 à 5.8</t>
  </si>
  <si>
    <t>3.2 à 5.9</t>
  </si>
  <si>
    <t>3.2 à 5.10</t>
  </si>
  <si>
    <t>3.2 à 5.11</t>
  </si>
  <si>
    <t>3.2 à 5.12</t>
  </si>
  <si>
    <t>3.3 à 5.8</t>
  </si>
  <si>
    <t>3.3 à 5.9</t>
  </si>
  <si>
    <t>3.3 à 5.10</t>
  </si>
  <si>
    <t>3.3 à 5.11</t>
  </si>
  <si>
    <t>3.3 à 5.12</t>
  </si>
  <si>
    <t>4.1 à 6.6</t>
  </si>
  <si>
    <t>4.1 à 6.7</t>
  </si>
  <si>
    <t>4.1 à 6.8</t>
  </si>
  <si>
    <t>4.1 à 6.9</t>
  </si>
  <si>
    <t>log(Cm)</t>
  </si>
  <si>
    <t>log(f.g)+log(Cm)</t>
  </si>
  <si>
    <t>3.0 à 5.7</t>
  </si>
  <si>
    <t>3.0 à 5.8</t>
  </si>
  <si>
    <t>3.6 à 6.1</t>
  </si>
  <si>
    <t>Fe</t>
  </si>
  <si>
    <t>W(Angstrom)</t>
  </si>
  <si>
    <t>lambda(nm)</t>
  </si>
  <si>
    <t>lambda(A)</t>
  </si>
  <si>
    <t>W(milli angstrom)</t>
  </si>
  <si>
    <t>W/lambda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</si>
</sst>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E+00"/>
    <numFmt numFmtId="167" formatCode="0E+00"/>
    <numFmt numFmtId="168" formatCode="0.0"/>
    <numFmt numFmtId="169" formatCode="0.0000000"/>
    <numFmt numFmtId="170" formatCode="0.000000"/>
    <numFmt numFmtId="171" formatCode="0.00000"/>
    <numFmt numFmtId="172" formatCode="0.000E+00"/>
  </numFmts>
  <fonts count="12">
    <font>
      <sz val="10"/>
      <name val="Arial"/>
      <family val="0"/>
    </font>
    <font>
      <sz val="9.75"/>
      <name val="Arial"/>
      <family val="2"/>
    </font>
    <font>
      <sz val="9.2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10.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sz val="11.75"/>
      <name val="Arial"/>
      <family val="0"/>
    </font>
    <font>
      <b/>
      <sz val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/>
    </xf>
    <xf numFmtId="1" fontId="0" fillId="2" borderId="6" xfId="0" applyNumberForma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165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1" fontId="0" fillId="3" borderId="6" xfId="0" applyNumberFormat="1" applyFill="1" applyBorder="1" applyAlignment="1">
      <alignment horizontal="center"/>
    </xf>
    <xf numFmtId="172" fontId="0" fillId="3" borderId="6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165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165" fontId="0" fillId="2" borderId="6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1" fontId="0" fillId="4" borderId="6" xfId="0" applyNumberFormat="1" applyFill="1" applyBorder="1" applyAlignment="1">
      <alignment horizontal="center"/>
    </xf>
    <xf numFmtId="172" fontId="0" fillId="4" borderId="6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/>
    </xf>
    <xf numFmtId="165" fontId="0" fillId="4" borderId="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/>
    </xf>
    <xf numFmtId="165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/>
    </xf>
    <xf numFmtId="1" fontId="0" fillId="5" borderId="6" xfId="0" applyNumberFormat="1" applyFill="1" applyBorder="1" applyAlignment="1">
      <alignment horizontal="center"/>
    </xf>
    <xf numFmtId="172" fontId="0" fillId="5" borderId="6" xfId="0" applyNumberFormat="1" applyFill="1" applyBorder="1" applyAlignment="1">
      <alignment horizontal="center"/>
    </xf>
    <xf numFmtId="165" fontId="0" fillId="5" borderId="6" xfId="0" applyNumberFormat="1" applyFill="1" applyBorder="1" applyAlignment="1">
      <alignment/>
    </xf>
    <xf numFmtId="165" fontId="0" fillId="5" borderId="2" xfId="0" applyNumberForma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8" xfId="0" applyFill="1" applyBorder="1" applyAlignment="1">
      <alignment/>
    </xf>
    <xf numFmtId="165" fontId="0" fillId="5" borderId="18" xfId="0" applyNumberFormat="1" applyFill="1" applyBorder="1" applyAlignment="1">
      <alignment/>
    </xf>
    <xf numFmtId="0" fontId="0" fillId="5" borderId="19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6" xfId="0" applyFill="1" applyBorder="1" applyAlignment="1">
      <alignment/>
    </xf>
    <xf numFmtId="1" fontId="0" fillId="6" borderId="6" xfId="0" applyNumberFormat="1" applyFill="1" applyBorder="1" applyAlignment="1">
      <alignment horizontal="center"/>
    </xf>
    <xf numFmtId="172" fontId="0" fillId="6" borderId="6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/>
    </xf>
    <xf numFmtId="165" fontId="0" fillId="6" borderId="2" xfId="0" applyNumberForma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165" fontId="0" fillId="6" borderId="1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6" xfId="0" applyFill="1" applyBorder="1" applyAlignment="1">
      <alignment/>
    </xf>
    <xf numFmtId="1" fontId="0" fillId="7" borderId="6" xfId="0" applyNumberFormat="1" applyFill="1" applyBorder="1" applyAlignment="1">
      <alignment horizontal="center"/>
    </xf>
    <xf numFmtId="172" fontId="0" fillId="7" borderId="6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/>
    </xf>
    <xf numFmtId="165" fontId="0" fillId="7" borderId="2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165" fontId="0" fillId="7" borderId="1" xfId="0" applyNumberForma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165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6" xfId="0" applyFill="1" applyBorder="1" applyAlignment="1">
      <alignment/>
    </xf>
    <xf numFmtId="1" fontId="0" fillId="8" borderId="6" xfId="0" applyNumberFormat="1" applyFill="1" applyBorder="1" applyAlignment="1">
      <alignment horizontal="center"/>
    </xf>
    <xf numFmtId="172" fontId="0" fillId="8" borderId="6" xfId="0" applyNumberFormat="1" applyFill="1" applyBorder="1" applyAlignment="1">
      <alignment horizontal="center"/>
    </xf>
    <xf numFmtId="165" fontId="0" fillId="8" borderId="6" xfId="0" applyNumberFormat="1" applyFill="1" applyBorder="1" applyAlignment="1">
      <alignment/>
    </xf>
    <xf numFmtId="165" fontId="0" fillId="8" borderId="2" xfId="0" applyNumberForma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165" fontId="0" fillId="8" borderId="10" xfId="0" applyNumberFormat="1" applyFill="1" applyBorder="1" applyAlignment="1">
      <alignment/>
    </xf>
    <xf numFmtId="0" fontId="0" fillId="8" borderId="11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6" xfId="0" applyFill="1" applyBorder="1" applyAlignment="1">
      <alignment/>
    </xf>
    <xf numFmtId="1" fontId="0" fillId="9" borderId="6" xfId="0" applyNumberFormat="1" applyFill="1" applyBorder="1" applyAlignment="1">
      <alignment horizontal="center"/>
    </xf>
    <xf numFmtId="172" fontId="0" fillId="9" borderId="6" xfId="0" applyNumberFormat="1" applyFill="1" applyBorder="1" applyAlignment="1">
      <alignment horizontal="center"/>
    </xf>
    <xf numFmtId="165" fontId="0" fillId="9" borderId="6" xfId="0" applyNumberFormat="1" applyFill="1" applyBorder="1" applyAlignment="1">
      <alignment/>
    </xf>
    <xf numFmtId="165" fontId="0" fillId="9" borderId="2" xfId="0" applyNumberFormat="1" applyFill="1" applyBorder="1" applyAlignment="1">
      <alignment/>
    </xf>
    <xf numFmtId="0" fontId="0" fillId="9" borderId="13" xfId="0" applyFill="1" applyBorder="1" applyAlignment="1">
      <alignment/>
    </xf>
    <xf numFmtId="0" fontId="0" fillId="9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165" fontId="0" fillId="9" borderId="1" xfId="0" applyNumberFormat="1" applyFill="1" applyBorder="1" applyAlignment="1">
      <alignment/>
    </xf>
    <xf numFmtId="0" fontId="0" fillId="9" borderId="8" xfId="0" applyFill="1" applyBorder="1" applyAlignment="1">
      <alignment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5" xfId="0" applyFill="1" applyBorder="1" applyAlignment="1">
      <alignment/>
    </xf>
    <xf numFmtId="165" fontId="0" fillId="9" borderId="15" xfId="0" applyNumberFormat="1" applyFill="1" applyBorder="1" applyAlignment="1">
      <alignment/>
    </xf>
    <xf numFmtId="0" fontId="0" fillId="9" borderId="16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6" xfId="0" applyFill="1" applyBorder="1" applyAlignment="1">
      <alignment/>
    </xf>
    <xf numFmtId="1" fontId="0" fillId="10" borderId="6" xfId="0" applyNumberFormat="1" applyFill="1" applyBorder="1" applyAlignment="1">
      <alignment horizontal="center"/>
    </xf>
    <xf numFmtId="172" fontId="0" fillId="10" borderId="6" xfId="0" applyNumberFormat="1" applyFill="1" applyBorder="1" applyAlignment="1">
      <alignment horizontal="center"/>
    </xf>
    <xf numFmtId="165" fontId="0" fillId="10" borderId="6" xfId="0" applyNumberFormat="1" applyFill="1" applyBorder="1" applyAlignment="1">
      <alignment/>
    </xf>
    <xf numFmtId="165" fontId="0" fillId="10" borderId="2" xfId="0" applyNumberFormat="1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165" fontId="0" fillId="10" borderId="10" xfId="0" applyNumberFormat="1" applyFill="1" applyBorder="1" applyAlignment="1">
      <alignment/>
    </xf>
    <xf numFmtId="0" fontId="0" fillId="10" borderId="11" xfId="0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6" xfId="0" applyFill="1" applyBorder="1" applyAlignment="1">
      <alignment/>
    </xf>
    <xf numFmtId="1" fontId="0" fillId="11" borderId="6" xfId="0" applyNumberFormat="1" applyFill="1" applyBorder="1" applyAlignment="1">
      <alignment horizontal="center"/>
    </xf>
    <xf numFmtId="172" fontId="0" fillId="11" borderId="6" xfId="0" applyNumberFormat="1" applyFill="1" applyBorder="1" applyAlignment="1">
      <alignment horizontal="center"/>
    </xf>
    <xf numFmtId="165" fontId="0" fillId="11" borderId="6" xfId="0" applyNumberFormat="1" applyFill="1" applyBorder="1" applyAlignment="1">
      <alignment/>
    </xf>
    <xf numFmtId="165" fontId="0" fillId="11" borderId="2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7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165" fontId="0" fillId="11" borderId="1" xfId="0" applyNumberFormat="1" applyFill="1" applyBorder="1" applyAlignment="1">
      <alignment/>
    </xf>
    <xf numFmtId="0" fontId="0" fillId="11" borderId="8" xfId="0" applyFill="1" applyBorder="1" applyAlignment="1">
      <alignment/>
    </xf>
    <xf numFmtId="2" fontId="0" fillId="11" borderId="1" xfId="0" applyNumberFormat="1" applyFill="1" applyBorder="1" applyAlignment="1">
      <alignment/>
    </xf>
    <xf numFmtId="1" fontId="0" fillId="11" borderId="20" xfId="0" applyNumberFormat="1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1" fontId="0" fillId="11" borderId="10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/>
    </xf>
    <xf numFmtId="0" fontId="0" fillId="11" borderId="11" xfId="0" applyFill="1" applyBorder="1" applyAlignment="1">
      <alignment/>
    </xf>
    <xf numFmtId="0" fontId="0" fillId="12" borderId="12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2" fontId="0" fillId="12" borderId="6" xfId="0" applyNumberFormat="1" applyFill="1" applyBorder="1" applyAlignment="1">
      <alignment/>
    </xf>
    <xf numFmtId="1" fontId="0" fillId="12" borderId="6" xfId="0" applyNumberFormat="1" applyFill="1" applyBorder="1" applyAlignment="1">
      <alignment horizontal="center"/>
    </xf>
    <xf numFmtId="172" fontId="0" fillId="12" borderId="6" xfId="0" applyNumberFormat="1" applyFill="1" applyBorder="1" applyAlignment="1">
      <alignment horizontal="center"/>
    </xf>
    <xf numFmtId="165" fontId="0" fillId="12" borderId="6" xfId="0" applyNumberFormat="1" applyFill="1" applyBorder="1" applyAlignment="1">
      <alignment/>
    </xf>
    <xf numFmtId="165" fontId="0" fillId="12" borderId="2" xfId="0" applyNumberFormat="1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165" fontId="0" fillId="12" borderId="10" xfId="0" applyNumberFormat="1" applyFill="1" applyBorder="1" applyAlignment="1">
      <alignment/>
    </xf>
    <xf numFmtId="0" fontId="0" fillId="12" borderId="11" xfId="0" applyFill="1" applyBorder="1" applyAlignment="1">
      <alignment/>
    </xf>
    <xf numFmtId="0" fontId="0" fillId="0" borderId="0" xfId="0" applyFill="1" applyAlignment="1">
      <alignment/>
    </xf>
    <xf numFmtId="0" fontId="0" fillId="3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165" fontId="0" fillId="3" borderId="6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13" borderId="12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6" xfId="0" applyFill="1" applyBorder="1" applyAlignment="1">
      <alignment/>
    </xf>
    <xf numFmtId="1" fontId="0" fillId="13" borderId="6" xfId="0" applyNumberFormat="1" applyFill="1" applyBorder="1" applyAlignment="1">
      <alignment horizontal="center"/>
    </xf>
    <xf numFmtId="172" fontId="0" fillId="13" borderId="6" xfId="0" applyNumberFormat="1" applyFill="1" applyBorder="1" applyAlignment="1">
      <alignment horizontal="center"/>
    </xf>
    <xf numFmtId="165" fontId="0" fillId="13" borderId="6" xfId="0" applyNumberFormat="1" applyFill="1" applyBorder="1" applyAlignment="1">
      <alignment/>
    </xf>
    <xf numFmtId="165" fontId="0" fillId="13" borderId="2" xfId="0" applyNumberFormat="1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7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165" fontId="0" fillId="13" borderId="1" xfId="0" applyNumberFormat="1" applyFill="1" applyBorder="1" applyAlignment="1">
      <alignment/>
    </xf>
    <xf numFmtId="0" fontId="0" fillId="13" borderId="8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5" xfId="0" applyFill="1" applyBorder="1" applyAlignment="1">
      <alignment/>
    </xf>
    <xf numFmtId="165" fontId="0" fillId="13" borderId="15" xfId="0" applyNumberFormat="1" applyFill="1" applyBorder="1" applyAlignment="1">
      <alignment/>
    </xf>
    <xf numFmtId="0" fontId="0" fillId="13" borderId="16" xfId="0" applyFill="1" applyBorder="1" applyAlignment="1">
      <alignment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165" fontId="0" fillId="6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" fontId="0" fillId="11" borderId="4" xfId="0" applyNumberFormat="1" applyFill="1" applyBorder="1" applyAlignment="1">
      <alignment horizontal="center"/>
    </xf>
    <xf numFmtId="172" fontId="0" fillId="11" borderId="4" xfId="0" applyNumberFormat="1" applyFill="1" applyBorder="1" applyAlignment="1">
      <alignment horizontal="center"/>
    </xf>
    <xf numFmtId="165" fontId="0" fillId="11" borderId="1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log(W/lambda) vs log(g.f)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4175"/>
          <c:w val="0.789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v>n°4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Moi!$I$3:$I$9</c:f>
              <c:numCache/>
            </c:numRef>
          </c:xVal>
          <c:yVal>
            <c:numRef>
              <c:f>Moi!$H$3:$H$9</c:f>
              <c:numCache/>
            </c:numRef>
          </c:yVal>
          <c:smooth val="0"/>
        </c:ser>
        <c:ser>
          <c:idx val="1"/>
          <c:order val="1"/>
          <c:tx>
            <c:v>n°5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Moi!$I$10:$I$11</c:f>
              <c:numCache/>
            </c:numRef>
          </c:xVal>
          <c:yVal>
            <c:numRef>
              <c:f>Moi!$H$10:$H$11</c:f>
              <c:numCache/>
            </c:numRef>
          </c:yVal>
          <c:smooth val="0"/>
        </c:ser>
        <c:ser>
          <c:idx val="2"/>
          <c:order val="2"/>
          <c:tx>
            <c:v>n°15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Moi!$I$12:$I$17</c:f>
              <c:numCache/>
            </c:numRef>
          </c:xVal>
          <c:yVal>
            <c:numRef>
              <c:f>Moi!$H$12:$H$17</c:f>
              <c:numCache/>
            </c:numRef>
          </c:yVal>
          <c:smooth val="0"/>
        </c:ser>
        <c:ser>
          <c:idx val="3"/>
          <c:order val="3"/>
          <c:tx>
            <c:v>n°41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Moi!$I$18:$I$20</c:f>
              <c:numCache/>
            </c:numRef>
          </c:xVal>
          <c:yVal>
            <c:numRef>
              <c:f>Moi!$H$18:$H$20</c:f>
              <c:numCache/>
            </c:numRef>
          </c:yVal>
          <c:smooth val="0"/>
        </c:ser>
        <c:ser>
          <c:idx val="4"/>
          <c:order val="4"/>
          <c:tx>
            <c:v>n°68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Moi!$I$21:$I$24</c:f>
              <c:numCache/>
            </c:numRef>
          </c:xVal>
          <c:yVal>
            <c:numRef>
              <c:f>Moi!$H$21:$H$24</c:f>
              <c:numCache/>
            </c:numRef>
          </c:yVal>
          <c:smooth val="0"/>
        </c:ser>
        <c:ser>
          <c:idx val="5"/>
          <c:order val="5"/>
          <c:tx>
            <c:v>n°115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Moi!$I$25:$I$27</c:f>
              <c:numCache/>
            </c:numRef>
          </c:xVal>
          <c:yVal>
            <c:numRef>
              <c:f>Moi!$H$25:$H$27</c:f>
              <c:numCache/>
            </c:numRef>
          </c:yVal>
          <c:smooth val="0"/>
        </c:ser>
        <c:ser>
          <c:idx val="6"/>
          <c:order val="6"/>
          <c:tx>
            <c:v>n°383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Moi!$I$34:$I$38</c:f>
              <c:numCache/>
            </c:numRef>
          </c:xVal>
          <c:yVal>
            <c:numRef>
              <c:f>Moi!$H$34:$H$38</c:f>
              <c:numCache/>
            </c:numRef>
          </c:yVal>
          <c:smooth val="0"/>
        </c:ser>
        <c:ser>
          <c:idx val="8"/>
          <c:order val="7"/>
          <c:tx>
            <c:v>n°553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Moi!$I$41:$I$47</c:f>
              <c:numCache/>
            </c:numRef>
          </c:xVal>
          <c:yVal>
            <c:numRef>
              <c:f>Moi!$H$41:$H$47</c:f>
              <c:numCache/>
            </c:numRef>
          </c:yVal>
          <c:smooth val="0"/>
        </c:ser>
        <c:ser>
          <c:idx val="9"/>
          <c:order val="8"/>
          <c:tx>
            <c:v>n°687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Moi!$I$50:$I$54</c:f>
              <c:numCache/>
            </c:numRef>
          </c:xVal>
          <c:yVal>
            <c:numRef>
              <c:f>Moi!$H$50:$H$54</c:f>
              <c:numCache/>
            </c:numRef>
          </c:yVal>
          <c:smooth val="0"/>
        </c:ser>
        <c:ser>
          <c:idx val="10"/>
          <c:order val="9"/>
          <c:tx>
            <c:v>n°1066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Moi!$I$57:$I$60</c:f>
              <c:numCache/>
            </c:numRef>
          </c:xVal>
          <c:yVal>
            <c:numRef>
              <c:f>Moi!$H$57:$H$60</c:f>
              <c:numCache/>
            </c:numRef>
          </c:yVal>
          <c:smooth val="0"/>
        </c:ser>
        <c:ser>
          <c:idx val="11"/>
          <c:order val="10"/>
          <c:tx>
            <c:v>n°512-3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Moi!$I$39:$I$40</c:f>
              <c:numCache/>
            </c:numRef>
          </c:xVal>
          <c:yVal>
            <c:numRef>
              <c:f>Moi!$H$39:$H$40</c:f>
              <c:numCache/>
            </c:numRef>
          </c:yVal>
          <c:smooth val="0"/>
        </c:ser>
        <c:ser>
          <c:idx val="12"/>
          <c:order val="11"/>
          <c:tx>
            <c:v>n°633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Moi!$I$48:$I$49</c:f>
              <c:numCache/>
            </c:numRef>
          </c:xVal>
          <c:yVal>
            <c:numRef>
              <c:f>Moi!$H$48:$H$49</c:f>
              <c:numCache/>
            </c:numRef>
          </c:yVal>
          <c:smooth val="0"/>
        </c:ser>
        <c:ser>
          <c:idx val="13"/>
          <c:order val="12"/>
          <c:tx>
            <c:v>n°884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Moi!$I$55:$I$56</c:f>
              <c:numCache/>
            </c:numRef>
          </c:xVal>
          <c:yVal>
            <c:numRef>
              <c:f>Moi!$H$55:$H$56</c:f>
              <c:numCache/>
            </c:numRef>
          </c:yVal>
          <c:smooth val="0"/>
        </c:ser>
        <c:ser>
          <c:idx val="14"/>
          <c:order val="13"/>
          <c:tx>
            <c:v>n°152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Moi!$I$28:$I$33</c:f>
              <c:numCache/>
            </c:numRef>
          </c:xVal>
          <c:yVal>
            <c:numRef>
              <c:f>Moi!$H$28:$H$33</c:f>
              <c:numCache/>
            </c:numRef>
          </c:yVal>
          <c:smooth val="0"/>
        </c:ser>
        <c:axId val="53693550"/>
        <c:axId val="13479903"/>
      </c:scatterChart>
      <c:valAx>
        <c:axId val="53693550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log(g.f)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3479903"/>
        <c:crossesAt val="-6.5"/>
        <c:crossBetween val="midCat"/>
        <c:dispUnits/>
        <c:majorUnit val="0.5"/>
        <c:minorUnit val="0.1"/>
      </c:valAx>
      <c:valAx>
        <c:axId val="13479903"/>
        <c:scaling>
          <c:orientation val="minMax"/>
          <c:max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log(W/lambda)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At val="-4"/>
        <c:crossBetween val="midCat"/>
        <c:dispUnits/>
        <c:majorUnit val="0.5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4525"/>
          <c:y val="0.0615"/>
          <c:w val="0.11525"/>
          <c:h val="0.8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65"/>
          <c:w val="0.707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v>n°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Moi!$I$3:$I$9</c:f>
              <c:numCache/>
            </c:numRef>
          </c:xVal>
          <c:yVal>
            <c:numRef>
              <c:f>Moi!$H$3:$H$9</c:f>
              <c:numCache/>
            </c:numRef>
          </c:yVal>
          <c:smooth val="0"/>
        </c:ser>
        <c:ser>
          <c:idx val="1"/>
          <c:order val="1"/>
          <c:tx>
            <c:v>n°152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Moi!$I$28:$I$33</c:f>
              <c:numCache/>
            </c:numRef>
          </c:xVal>
          <c:yVal>
            <c:numRef>
              <c:f>Moi!$H$28:$H$33</c:f>
              <c:numCache/>
            </c:numRef>
          </c:yVal>
          <c:smooth val="0"/>
        </c:ser>
        <c:axId val="54210264"/>
        <c:axId val="18130329"/>
      </c:scatterChart>
      <c:val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log(g.f)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0329"/>
        <c:crossesAt val="-6"/>
        <c:crossBetween val="midCat"/>
        <c:dispUnits/>
      </c:valAx>
      <c:valAx>
        <c:axId val="18130329"/>
        <c:scaling>
          <c:orientation val="minMax"/>
          <c:max val="-3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log(W/lambda)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210264"/>
        <c:crossesAt val="-6"/>
        <c:crossBetween val="midCat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73"/>
          <c:w val="0.22"/>
          <c:h val="0.7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Courbe de croissance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75"/>
          <c:w val="0.86075"/>
          <c:h val="0.857"/>
        </c:manualLayout>
      </c:layout>
      <c:scatterChart>
        <c:scatterStyle val="lineMarker"/>
        <c:varyColors val="0"/>
        <c:ser>
          <c:idx val="0"/>
          <c:order val="0"/>
          <c:tx>
            <c:v>n°4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Moi!$K$3:$K$9</c:f>
              <c:numCache/>
            </c:numRef>
          </c:xVal>
          <c:yVal>
            <c:numRef>
              <c:f>Moi!$H$3:$H$9</c:f>
              <c:numCache/>
            </c:numRef>
          </c:yVal>
          <c:smooth val="0"/>
        </c:ser>
        <c:ser>
          <c:idx val="1"/>
          <c:order val="1"/>
          <c:tx>
            <c:v>n°5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Moi!$K$10:$K$11</c:f>
              <c:numCache/>
            </c:numRef>
          </c:xVal>
          <c:yVal>
            <c:numRef>
              <c:f>Moi!$H$10:$H$11</c:f>
              <c:numCache/>
            </c:numRef>
          </c:yVal>
          <c:smooth val="0"/>
        </c:ser>
        <c:ser>
          <c:idx val="2"/>
          <c:order val="2"/>
          <c:tx>
            <c:v>n°15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Moi!$K$12:$K$17</c:f>
              <c:numCache/>
            </c:numRef>
          </c:xVal>
          <c:yVal>
            <c:numRef>
              <c:f>Moi!$H$12:$H$17</c:f>
              <c:numCache/>
            </c:numRef>
          </c:yVal>
          <c:smooth val="0"/>
        </c:ser>
        <c:ser>
          <c:idx val="3"/>
          <c:order val="3"/>
          <c:tx>
            <c:v>n°41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Moi!$K$18:$K$20</c:f>
              <c:numCache/>
            </c:numRef>
          </c:xVal>
          <c:yVal>
            <c:numRef>
              <c:f>Moi!$H$18:$H$20</c:f>
              <c:numCache/>
            </c:numRef>
          </c:yVal>
          <c:smooth val="0"/>
        </c:ser>
        <c:ser>
          <c:idx val="4"/>
          <c:order val="4"/>
          <c:tx>
            <c:v>n°68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Moi!$K$21:$K$24</c:f>
              <c:numCache/>
            </c:numRef>
          </c:xVal>
          <c:yVal>
            <c:numRef>
              <c:f>Moi!$H$21:$H$24</c:f>
              <c:numCache/>
            </c:numRef>
          </c:yVal>
          <c:smooth val="0"/>
        </c:ser>
        <c:ser>
          <c:idx val="5"/>
          <c:order val="5"/>
          <c:tx>
            <c:v>n°115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Moi!$K$25:$K$27</c:f>
              <c:numCache/>
            </c:numRef>
          </c:xVal>
          <c:yVal>
            <c:numRef>
              <c:f>Moi!$H$25:$H$27</c:f>
              <c:numCache/>
            </c:numRef>
          </c:yVal>
          <c:smooth val="0"/>
        </c:ser>
        <c:ser>
          <c:idx val="6"/>
          <c:order val="6"/>
          <c:tx>
            <c:v>n°152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Moi!$K$28:$K$33</c:f>
              <c:numCache/>
            </c:numRef>
          </c:xVal>
          <c:yVal>
            <c:numRef>
              <c:f>Moi!$H$28:$H$33</c:f>
              <c:numCache/>
            </c:numRef>
          </c:yVal>
          <c:smooth val="0"/>
        </c:ser>
        <c:ser>
          <c:idx val="7"/>
          <c:order val="7"/>
          <c:tx>
            <c:v>n°383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Moi!$K$34:$K$38</c:f>
              <c:numCache/>
            </c:numRef>
          </c:xVal>
          <c:yVal>
            <c:numRef>
              <c:f>Moi!$H$34:$H$38</c:f>
              <c:numCache/>
            </c:numRef>
          </c:yVal>
          <c:smooth val="0"/>
        </c:ser>
        <c:ser>
          <c:idx val="8"/>
          <c:order val="8"/>
          <c:tx>
            <c:v>n°553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Moi!$K$41:$K$47</c:f>
              <c:numCache/>
            </c:numRef>
          </c:xVal>
          <c:yVal>
            <c:numRef>
              <c:f>Moi!$H$41:$H$47</c:f>
              <c:numCache/>
            </c:numRef>
          </c:yVal>
          <c:smooth val="0"/>
        </c:ser>
        <c:ser>
          <c:idx val="9"/>
          <c:order val="9"/>
          <c:tx>
            <c:v>n°687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Moi!$K$50:$K$54</c:f>
              <c:numCache/>
            </c:numRef>
          </c:xVal>
          <c:yVal>
            <c:numRef>
              <c:f>Moi!$H$50:$H$54</c:f>
              <c:numCache/>
            </c:numRef>
          </c:yVal>
          <c:smooth val="0"/>
        </c:ser>
        <c:ser>
          <c:idx val="10"/>
          <c:order val="10"/>
          <c:tx>
            <c:v>n°1066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Moi!$K$57:$K$60</c:f>
              <c:numCache/>
            </c:numRef>
          </c:xVal>
          <c:yVal>
            <c:numRef>
              <c:f>Moi!$H$57:$H$60</c:f>
              <c:numCache/>
            </c:numRef>
          </c:yVal>
          <c:smooth val="0"/>
        </c:ser>
        <c:ser>
          <c:idx val="12"/>
          <c:order val="11"/>
          <c:tx>
            <c:v>n°512-3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Moi!$K$39:$K$40</c:f>
              <c:numCache/>
            </c:numRef>
          </c:xVal>
          <c:yVal>
            <c:numRef>
              <c:f>Moi!$H$39:$H$40</c:f>
              <c:numCache/>
            </c:numRef>
          </c:yVal>
          <c:smooth val="0"/>
        </c:ser>
        <c:ser>
          <c:idx val="13"/>
          <c:order val="12"/>
          <c:tx>
            <c:v>n°633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Moi!$K$48:$K$49</c:f>
              <c:numCache/>
            </c:numRef>
          </c:xVal>
          <c:yVal>
            <c:numRef>
              <c:f>Moi!$H$48:$H$49</c:f>
              <c:numCache/>
            </c:numRef>
          </c:yVal>
          <c:smooth val="0"/>
        </c:ser>
        <c:ser>
          <c:idx val="14"/>
          <c:order val="13"/>
          <c:tx>
            <c:v>n°884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Moi!$K$55:$K$56</c:f>
              <c:numCache/>
            </c:numRef>
          </c:xVal>
          <c:yVal>
            <c:numRef>
              <c:f>Moi!$H$55:$H$56</c:f>
              <c:numCache/>
            </c:numRef>
          </c:yVal>
          <c:smooth val="0"/>
        </c:ser>
        <c:axId val="28955234"/>
        <c:axId val="59270515"/>
      </c:scatterChart>
      <c:val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log(g.f) + log(Cm)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270515"/>
        <c:crossesAt val="-7"/>
        <c:crossBetween val="midCat"/>
        <c:dispUnits/>
        <c:majorUnit val="1"/>
        <c:minorUnit val="0.5"/>
      </c:valAx>
      <c:valAx>
        <c:axId val="59270515"/>
        <c:scaling>
          <c:orientation val="minMax"/>
          <c:max val="-3.5"/>
          <c:min val="-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log(W/lambda)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At val="-2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0965"/>
          <c:w val="0.10975"/>
          <c:h val="0.76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161925</xdr:rowOff>
    </xdr:from>
    <xdr:to>
      <xdr:col>19</xdr:col>
      <xdr:colOff>19050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8858250" y="2886075"/>
        <a:ext cx="61150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9525</xdr:rowOff>
    </xdr:from>
    <xdr:to>
      <xdr:col>17</xdr:col>
      <xdr:colOff>361950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8858250" y="180975"/>
        <a:ext cx="4933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209550</xdr:colOff>
      <xdr:row>64</xdr:row>
      <xdr:rowOff>76200</xdr:rowOff>
    </xdr:from>
    <xdr:to>
      <xdr:col>10</xdr:col>
      <xdr:colOff>0</xdr:colOff>
      <xdr:row>95</xdr:row>
      <xdr:rowOff>76200</xdr:rowOff>
    </xdr:to>
    <xdr:graphicFrame>
      <xdr:nvGraphicFramePr>
        <xdr:cNvPr id="3" name="Chart 3"/>
        <xdr:cNvGraphicFramePr/>
      </xdr:nvGraphicFramePr>
      <xdr:xfrm>
        <a:off x="971550" y="11163300"/>
        <a:ext cx="694372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55">
      <selection activeCell="L85" sqref="L85"/>
    </sheetView>
  </sheetViews>
  <sheetFormatPr defaultColWidth="11.421875" defaultRowHeight="12.75"/>
  <cols>
    <col min="2" max="2" width="16.57421875" style="0" customWidth="1"/>
    <col min="3" max="3" width="10.421875" style="0" customWidth="1"/>
    <col min="4" max="5" width="12.28125" style="0" customWidth="1"/>
    <col min="6" max="6" width="14.57421875" style="14" customWidth="1"/>
    <col min="7" max="7" width="9.57421875" style="0" customWidth="1"/>
    <col min="8" max="8" width="13.140625" style="0" customWidth="1"/>
    <col min="10" max="10" width="7.00390625" style="0" customWidth="1"/>
    <col min="11" max="11" width="14.140625" style="0" customWidth="1"/>
  </cols>
  <sheetData>
    <row r="1" ht="13.5" thickBot="1">
      <c r="F1" s="14" t="s">
        <v>64</v>
      </c>
    </row>
    <row r="2" spans="1:11" ht="25.5" customHeight="1" thickBot="1">
      <c r="A2" s="9" t="s">
        <v>0</v>
      </c>
      <c r="B2" s="10" t="s">
        <v>1</v>
      </c>
      <c r="C2" s="10" t="s">
        <v>2</v>
      </c>
      <c r="D2" s="10" t="s">
        <v>68</v>
      </c>
      <c r="E2" s="10" t="s">
        <v>69</v>
      </c>
      <c r="F2" s="10" t="s">
        <v>3</v>
      </c>
      <c r="G2" s="11" t="s">
        <v>4</v>
      </c>
      <c r="H2" s="11" t="s">
        <v>13</v>
      </c>
      <c r="I2" s="12" t="s">
        <v>12</v>
      </c>
      <c r="J2" s="12" t="s">
        <v>59</v>
      </c>
      <c r="K2" s="13" t="s">
        <v>60</v>
      </c>
    </row>
    <row r="3" spans="1:11" ht="13.5" thickBot="1">
      <c r="A3" s="193">
        <v>4</v>
      </c>
      <c r="B3" s="194" t="s">
        <v>5</v>
      </c>
      <c r="C3" s="195">
        <v>389.57</v>
      </c>
      <c r="D3" s="28">
        <f>F3*C3/10^3*10</f>
        <v>249.32479999999998</v>
      </c>
      <c r="E3" s="29">
        <f>F3/10^6</f>
        <v>6.4E-05</v>
      </c>
      <c r="F3" s="28">
        <v>64</v>
      </c>
      <c r="G3" s="196">
        <v>0.026</v>
      </c>
      <c r="H3" s="196">
        <f>LOG10(E3)</f>
        <v>-4.1938200260161125</v>
      </c>
      <c r="I3" s="195">
        <f aca="true" t="shared" si="0" ref="I3:I34">LOG10(G3)</f>
        <v>-1.585026652029182</v>
      </c>
      <c r="J3" s="195">
        <v>5.2</v>
      </c>
      <c r="K3" s="197">
        <f aca="true" t="shared" si="1" ref="K3:K34">I3+J3</f>
        <v>3.6149733479708184</v>
      </c>
    </row>
    <row r="4" spans="1:11" ht="13.5" thickBot="1">
      <c r="A4" s="31">
        <v>4</v>
      </c>
      <c r="B4" s="32" t="s">
        <v>6</v>
      </c>
      <c r="C4" s="33">
        <v>389.97</v>
      </c>
      <c r="D4" s="28">
        <f>F4*C4/10^3*10</f>
        <v>276.87870000000004</v>
      </c>
      <c r="E4" s="29">
        <f>F4/10^6</f>
        <v>7.1E-05</v>
      </c>
      <c r="F4" s="28">
        <v>71</v>
      </c>
      <c r="G4" s="34">
        <v>0.036</v>
      </c>
      <c r="H4" s="30">
        <f aca="true" t="shared" si="2" ref="H4:H60">LOG10(E4)</f>
        <v>-4.1487416512809245</v>
      </c>
      <c r="I4" s="33">
        <f t="shared" si="0"/>
        <v>-1.4436974992327127</v>
      </c>
      <c r="J4" s="33">
        <v>5.2</v>
      </c>
      <c r="K4" s="35">
        <f t="shared" si="1"/>
        <v>3.7563025007672874</v>
      </c>
    </row>
    <row r="5" spans="1:11" ht="13.5" thickBot="1">
      <c r="A5" s="31">
        <v>4</v>
      </c>
      <c r="B5" s="32" t="s">
        <v>7</v>
      </c>
      <c r="C5" s="33">
        <v>390.65</v>
      </c>
      <c r="D5" s="28">
        <f>F5*C5/10^3*10</f>
        <v>179.69899999999998</v>
      </c>
      <c r="E5" s="29">
        <f>F5/10^6</f>
        <v>4.6E-05</v>
      </c>
      <c r="F5" s="28">
        <v>46</v>
      </c>
      <c r="G5" s="34">
        <v>0.0093</v>
      </c>
      <c r="H5" s="30">
        <f t="shared" si="2"/>
        <v>-4.337242168318426</v>
      </c>
      <c r="I5" s="33">
        <f t="shared" si="0"/>
        <v>-2.0315170514460648</v>
      </c>
      <c r="J5" s="33">
        <v>5.2</v>
      </c>
      <c r="K5" s="35">
        <f t="shared" si="1"/>
        <v>3.1684829485539354</v>
      </c>
    </row>
    <row r="6" spans="1:11" ht="13.5" thickBot="1">
      <c r="A6" s="31">
        <v>4</v>
      </c>
      <c r="B6" s="32" t="s">
        <v>8</v>
      </c>
      <c r="C6" s="33">
        <v>392.03</v>
      </c>
      <c r="D6" s="28">
        <f aca="true" t="shared" si="3" ref="D6:D60">F6*C6/10^3*10</f>
        <v>290.1022</v>
      </c>
      <c r="E6" s="29">
        <f aca="true" t="shared" si="4" ref="E6:E60">F6/10^6</f>
        <v>7.4E-05</v>
      </c>
      <c r="F6" s="28">
        <v>74</v>
      </c>
      <c r="G6" s="34">
        <v>0.024</v>
      </c>
      <c r="H6" s="30">
        <f t="shared" si="2"/>
        <v>-4.130768280269024</v>
      </c>
      <c r="I6" s="33">
        <f t="shared" si="0"/>
        <v>-1.6197887582883939</v>
      </c>
      <c r="J6" s="33">
        <v>5.2</v>
      </c>
      <c r="K6" s="35">
        <f t="shared" si="1"/>
        <v>3.5802112417116065</v>
      </c>
    </row>
    <row r="7" spans="1:11" ht="13.5" thickBot="1">
      <c r="A7" s="31">
        <v>4</v>
      </c>
      <c r="B7" s="32" t="s">
        <v>9</v>
      </c>
      <c r="C7" s="33">
        <v>392.29</v>
      </c>
      <c r="D7" s="28">
        <f t="shared" si="3"/>
        <v>337.36940000000004</v>
      </c>
      <c r="E7" s="29">
        <f t="shared" si="4"/>
        <v>8.6E-05</v>
      </c>
      <c r="F7" s="28">
        <v>86</v>
      </c>
      <c r="G7" s="34">
        <v>0.029</v>
      </c>
      <c r="H7" s="30">
        <f t="shared" si="2"/>
        <v>-4.0655015487564325</v>
      </c>
      <c r="I7" s="33">
        <f t="shared" si="0"/>
        <v>-1.537602002101044</v>
      </c>
      <c r="J7" s="33">
        <v>5.2</v>
      </c>
      <c r="K7" s="35">
        <f t="shared" si="1"/>
        <v>3.6623979978989563</v>
      </c>
    </row>
    <row r="8" spans="1:11" ht="13.5" thickBot="1">
      <c r="A8" s="31">
        <v>4</v>
      </c>
      <c r="B8" s="32" t="s">
        <v>10</v>
      </c>
      <c r="C8" s="33">
        <v>392.79</v>
      </c>
      <c r="D8" s="28">
        <f t="shared" si="3"/>
        <v>522.4107</v>
      </c>
      <c r="E8" s="29">
        <f t="shared" si="4"/>
        <v>0.000133</v>
      </c>
      <c r="F8" s="28">
        <v>133</v>
      </c>
      <c r="G8" s="34">
        <v>0.04</v>
      </c>
      <c r="H8" s="30">
        <f t="shared" si="2"/>
        <v>-3.876148359032914</v>
      </c>
      <c r="I8" s="33">
        <f t="shared" si="0"/>
        <v>-1.3979400086720375</v>
      </c>
      <c r="J8" s="33">
        <v>5.2</v>
      </c>
      <c r="K8" s="35">
        <f t="shared" si="1"/>
        <v>3.8020599913279627</v>
      </c>
    </row>
    <row r="9" spans="1:11" ht="13.5" thickBot="1">
      <c r="A9" s="36">
        <v>4</v>
      </c>
      <c r="B9" s="37" t="s">
        <v>11</v>
      </c>
      <c r="C9" s="38">
        <v>393.03</v>
      </c>
      <c r="D9" s="28">
        <f t="shared" si="3"/>
        <v>243.67859999999996</v>
      </c>
      <c r="E9" s="29">
        <f t="shared" si="4"/>
        <v>6.2E-05</v>
      </c>
      <c r="F9" s="28">
        <v>62</v>
      </c>
      <c r="G9" s="39">
        <v>0.04</v>
      </c>
      <c r="H9" s="30">
        <f t="shared" si="2"/>
        <v>-4.207608310501746</v>
      </c>
      <c r="I9" s="38">
        <f t="shared" si="0"/>
        <v>-1.3979400086720375</v>
      </c>
      <c r="J9" s="38">
        <v>5.2</v>
      </c>
      <c r="K9" s="40">
        <f t="shared" si="1"/>
        <v>3.8020599913279627</v>
      </c>
    </row>
    <row r="10" spans="1:11" ht="13.5" thickBot="1">
      <c r="A10" s="95">
        <v>5</v>
      </c>
      <c r="B10" s="96" t="s">
        <v>14</v>
      </c>
      <c r="C10" s="97">
        <v>371.99</v>
      </c>
      <c r="D10" s="98">
        <f t="shared" si="3"/>
        <v>889.0561</v>
      </c>
      <c r="E10" s="99">
        <f t="shared" si="4"/>
        <v>0.000239</v>
      </c>
      <c r="F10" s="98">
        <v>239</v>
      </c>
      <c r="G10" s="100">
        <v>0.25</v>
      </c>
      <c r="H10" s="101">
        <f t="shared" si="2"/>
        <v>-3.6216020990518625</v>
      </c>
      <c r="I10" s="97">
        <f t="shared" si="0"/>
        <v>-0.6020599913279624</v>
      </c>
      <c r="J10" s="97">
        <v>5.2</v>
      </c>
      <c r="K10" s="102">
        <f t="shared" si="1"/>
        <v>4.597940008672038</v>
      </c>
    </row>
    <row r="11" spans="1:11" ht="13.5" thickBot="1">
      <c r="A11" s="108">
        <v>5</v>
      </c>
      <c r="B11" s="109" t="s">
        <v>15</v>
      </c>
      <c r="C11" s="110">
        <v>373.71</v>
      </c>
      <c r="D11" s="98">
        <f t="shared" si="3"/>
        <v>751.1570999999999</v>
      </c>
      <c r="E11" s="99">
        <f t="shared" si="4"/>
        <v>0.000201</v>
      </c>
      <c r="F11" s="98">
        <v>201</v>
      </c>
      <c r="G11" s="111">
        <v>0.23</v>
      </c>
      <c r="H11" s="101">
        <f t="shared" si="2"/>
        <v>-3.696803942579511</v>
      </c>
      <c r="I11" s="110">
        <f t="shared" si="0"/>
        <v>-0.638272163982407</v>
      </c>
      <c r="J11" s="110">
        <v>5.2</v>
      </c>
      <c r="K11" s="112">
        <f t="shared" si="1"/>
        <v>4.561727836017593</v>
      </c>
    </row>
    <row r="12" spans="1:11" ht="13.5" thickBot="1">
      <c r="A12" s="193">
        <v>15</v>
      </c>
      <c r="B12" s="194" t="s">
        <v>16</v>
      </c>
      <c r="C12" s="195">
        <v>537.15</v>
      </c>
      <c r="D12" s="28">
        <f t="shared" si="3"/>
        <v>139.659</v>
      </c>
      <c r="E12" s="29">
        <f t="shared" si="4"/>
        <v>2.6E-05</v>
      </c>
      <c r="F12" s="28">
        <v>26</v>
      </c>
      <c r="G12" s="196">
        <v>0.029</v>
      </c>
      <c r="H12" s="30">
        <f t="shared" si="2"/>
        <v>-4.585026652029182</v>
      </c>
      <c r="I12" s="195">
        <f t="shared" si="0"/>
        <v>-1.537602002101044</v>
      </c>
      <c r="J12" s="195">
        <v>4.3</v>
      </c>
      <c r="K12" s="197">
        <f t="shared" si="1"/>
        <v>2.762397997898956</v>
      </c>
    </row>
    <row r="13" spans="1:11" ht="13.5" thickBot="1">
      <c r="A13" s="31">
        <v>15</v>
      </c>
      <c r="B13" s="32" t="s">
        <v>17</v>
      </c>
      <c r="C13" s="33">
        <v>539.71</v>
      </c>
      <c r="D13" s="28">
        <f t="shared" si="3"/>
        <v>0</v>
      </c>
      <c r="E13" s="29">
        <f t="shared" si="4"/>
        <v>0</v>
      </c>
      <c r="F13" s="28"/>
      <c r="G13" s="34">
        <v>0.012</v>
      </c>
      <c r="H13" s="30" t="e">
        <f t="shared" si="2"/>
        <v>#NUM!</v>
      </c>
      <c r="I13" s="33">
        <f t="shared" si="0"/>
        <v>-1.9208187539523751</v>
      </c>
      <c r="J13" s="33">
        <v>4.3</v>
      </c>
      <c r="K13" s="35">
        <f t="shared" si="1"/>
        <v>2.379181246047625</v>
      </c>
    </row>
    <row r="14" spans="1:11" ht="13.5" thickBot="1">
      <c r="A14" s="31">
        <v>15</v>
      </c>
      <c r="B14" s="32" t="s">
        <v>18</v>
      </c>
      <c r="C14" s="33">
        <v>540.58</v>
      </c>
      <c r="D14" s="28">
        <f t="shared" si="3"/>
        <v>97.3044</v>
      </c>
      <c r="E14" s="29">
        <f t="shared" si="4"/>
        <v>1.8E-05</v>
      </c>
      <c r="F14" s="28">
        <v>18</v>
      </c>
      <c r="G14" s="34">
        <v>0.016</v>
      </c>
      <c r="H14" s="30">
        <f t="shared" si="2"/>
        <v>-4.7447274948966935</v>
      </c>
      <c r="I14" s="33">
        <f t="shared" si="0"/>
        <v>-1.7958800173440752</v>
      </c>
      <c r="J14" s="33">
        <v>4.3</v>
      </c>
      <c r="K14" s="35">
        <f t="shared" si="1"/>
        <v>2.504119982655925</v>
      </c>
    </row>
    <row r="15" spans="1:11" ht="13.5" thickBot="1">
      <c r="A15" s="31">
        <v>15</v>
      </c>
      <c r="B15" s="32" t="s">
        <v>19</v>
      </c>
      <c r="C15" s="33">
        <v>542.97</v>
      </c>
      <c r="D15" s="28">
        <f t="shared" si="3"/>
        <v>124.88310000000001</v>
      </c>
      <c r="E15" s="29">
        <f t="shared" si="4"/>
        <v>2.3E-05</v>
      </c>
      <c r="F15" s="28">
        <v>23</v>
      </c>
      <c r="G15" s="34">
        <v>0.018</v>
      </c>
      <c r="H15" s="30">
        <f t="shared" si="2"/>
        <v>-4.638272163982407</v>
      </c>
      <c r="I15" s="33">
        <f t="shared" si="0"/>
        <v>-1.744727494896694</v>
      </c>
      <c r="J15" s="33">
        <v>4.3</v>
      </c>
      <c r="K15" s="35">
        <f t="shared" si="1"/>
        <v>2.555272505103306</v>
      </c>
    </row>
    <row r="16" spans="1:11" ht="13.5" thickBot="1">
      <c r="A16" s="31">
        <v>15</v>
      </c>
      <c r="B16" s="32" t="s">
        <v>20</v>
      </c>
      <c r="C16" s="33">
        <v>543.45</v>
      </c>
      <c r="D16" s="28">
        <f t="shared" si="3"/>
        <v>86.95200000000001</v>
      </c>
      <c r="E16" s="29">
        <f t="shared" si="4"/>
        <v>1.6E-05</v>
      </c>
      <c r="F16" s="28">
        <v>16</v>
      </c>
      <c r="G16" s="34">
        <v>0.0074</v>
      </c>
      <c r="H16" s="30">
        <f t="shared" si="2"/>
        <v>-4.795880017344075</v>
      </c>
      <c r="I16" s="33">
        <f t="shared" si="0"/>
        <v>-2.1307682802690238</v>
      </c>
      <c r="J16" s="33">
        <v>4.3</v>
      </c>
      <c r="K16" s="35">
        <f t="shared" si="1"/>
        <v>2.169231719730976</v>
      </c>
    </row>
    <row r="17" spans="1:11" ht="13.5" thickBot="1">
      <c r="A17" s="36">
        <v>15</v>
      </c>
      <c r="B17" s="37" t="s">
        <v>21</v>
      </c>
      <c r="C17" s="38">
        <v>544.69</v>
      </c>
      <c r="D17" s="28">
        <f t="shared" si="3"/>
        <v>98.04420000000002</v>
      </c>
      <c r="E17" s="29">
        <f t="shared" si="4"/>
        <v>1.8E-05</v>
      </c>
      <c r="F17" s="28">
        <v>18</v>
      </c>
      <c r="G17" s="39">
        <v>0.014</v>
      </c>
      <c r="H17" s="30">
        <f t="shared" si="2"/>
        <v>-4.7447274948966935</v>
      </c>
      <c r="I17" s="38">
        <f t="shared" si="0"/>
        <v>-1.853871964321762</v>
      </c>
      <c r="J17" s="38">
        <v>4.3</v>
      </c>
      <c r="K17" s="40">
        <f t="shared" si="1"/>
        <v>2.446128035678238</v>
      </c>
    </row>
    <row r="18" spans="1:11" ht="13.5" thickBot="1">
      <c r="A18" s="41">
        <v>41</v>
      </c>
      <c r="B18" s="42" t="s">
        <v>22</v>
      </c>
      <c r="C18" s="43">
        <v>429.41</v>
      </c>
      <c r="D18" s="15">
        <f t="shared" si="3"/>
        <v>137.4112</v>
      </c>
      <c r="E18" s="16">
        <f t="shared" si="4"/>
        <v>3.2E-05</v>
      </c>
      <c r="F18" s="15">
        <v>32</v>
      </c>
      <c r="G18" s="44">
        <v>0.13</v>
      </c>
      <c r="H18" s="17">
        <f t="shared" si="2"/>
        <v>-4.494850021680094</v>
      </c>
      <c r="I18" s="43">
        <f t="shared" si="0"/>
        <v>-0.8860566476931632</v>
      </c>
      <c r="J18" s="43">
        <v>3.9</v>
      </c>
      <c r="K18" s="45">
        <f t="shared" si="1"/>
        <v>3.013943352306837</v>
      </c>
    </row>
    <row r="19" spans="1:11" ht="13.5" thickBot="1">
      <c r="A19" s="18">
        <v>41</v>
      </c>
      <c r="B19" s="19" t="s">
        <v>23</v>
      </c>
      <c r="C19" s="20">
        <v>433.07</v>
      </c>
      <c r="D19" s="15">
        <f t="shared" si="3"/>
        <v>155.9052</v>
      </c>
      <c r="E19" s="16">
        <f t="shared" si="4"/>
        <v>3.6E-05</v>
      </c>
      <c r="F19" s="15">
        <v>36</v>
      </c>
      <c r="G19" s="21">
        <v>0.027</v>
      </c>
      <c r="H19" s="17">
        <f t="shared" si="2"/>
        <v>-4.443697499232712</v>
      </c>
      <c r="I19" s="20">
        <f t="shared" si="0"/>
        <v>-1.5686362358410126</v>
      </c>
      <c r="J19" s="20">
        <v>3.9</v>
      </c>
      <c r="K19" s="22">
        <f t="shared" si="1"/>
        <v>2.3313637641589873</v>
      </c>
    </row>
    <row r="20" spans="1:11" ht="13.5" thickBot="1">
      <c r="A20" s="23">
        <v>41</v>
      </c>
      <c r="B20" s="24" t="s">
        <v>24</v>
      </c>
      <c r="C20" s="25">
        <v>441.51</v>
      </c>
      <c r="D20" s="15">
        <f t="shared" si="3"/>
        <v>238.41540000000003</v>
      </c>
      <c r="E20" s="16">
        <f t="shared" si="4"/>
        <v>5.4E-05</v>
      </c>
      <c r="F20" s="15">
        <v>54</v>
      </c>
      <c r="G20" s="26">
        <v>0.33</v>
      </c>
      <c r="H20" s="17">
        <f t="shared" si="2"/>
        <v>-4.267606240177032</v>
      </c>
      <c r="I20" s="25">
        <f t="shared" si="0"/>
        <v>-0.4814860601221125</v>
      </c>
      <c r="J20" s="25">
        <v>3.9</v>
      </c>
      <c r="K20" s="27">
        <f t="shared" si="1"/>
        <v>3.4185139398778874</v>
      </c>
    </row>
    <row r="21" spans="1:11" ht="13.5" thickBot="1">
      <c r="A21" s="46">
        <v>68</v>
      </c>
      <c r="B21" s="47" t="s">
        <v>25</v>
      </c>
      <c r="C21" s="48">
        <v>443.06</v>
      </c>
      <c r="D21" s="49">
        <f t="shared" si="3"/>
        <v>84.1814</v>
      </c>
      <c r="E21" s="50">
        <f t="shared" si="4"/>
        <v>1.9E-05</v>
      </c>
      <c r="F21" s="49">
        <v>19</v>
      </c>
      <c r="G21" s="51">
        <v>0.031</v>
      </c>
      <c r="H21" s="52">
        <f t="shared" si="2"/>
        <v>-4.721246399047171</v>
      </c>
      <c r="I21" s="51">
        <f t="shared" si="0"/>
        <v>-1.5086383061657274</v>
      </c>
      <c r="J21" s="48">
        <v>3.3</v>
      </c>
      <c r="K21" s="53">
        <f t="shared" si="1"/>
        <v>1.7913616938342725</v>
      </c>
    </row>
    <row r="22" spans="1:11" ht="13.5" thickBot="1">
      <c r="A22" s="54">
        <v>68</v>
      </c>
      <c r="B22" s="55" t="s">
        <v>26</v>
      </c>
      <c r="C22" s="56">
        <v>445.91</v>
      </c>
      <c r="D22" s="49">
        <f t="shared" si="3"/>
        <v>107.01840000000001</v>
      </c>
      <c r="E22" s="50">
        <f t="shared" si="4"/>
        <v>2.4E-05</v>
      </c>
      <c r="F22" s="49">
        <v>24</v>
      </c>
      <c r="G22" s="57">
        <v>0.062</v>
      </c>
      <c r="H22" s="52">
        <f t="shared" si="2"/>
        <v>-4.619788758288394</v>
      </c>
      <c r="I22" s="57">
        <f t="shared" si="0"/>
        <v>-1.207608310501746</v>
      </c>
      <c r="J22" s="56">
        <v>3.3</v>
      </c>
      <c r="K22" s="58">
        <f t="shared" si="1"/>
        <v>2.0923916894982537</v>
      </c>
    </row>
    <row r="23" spans="1:11" ht="13.5" thickBot="1">
      <c r="A23" s="54">
        <v>68</v>
      </c>
      <c r="B23" s="55" t="s">
        <v>27</v>
      </c>
      <c r="C23" s="56">
        <v>449.46</v>
      </c>
      <c r="D23" s="49">
        <f t="shared" si="3"/>
        <v>166.30020000000002</v>
      </c>
      <c r="E23" s="50">
        <f t="shared" si="4"/>
        <v>3.7E-05</v>
      </c>
      <c r="F23" s="49">
        <v>37</v>
      </c>
      <c r="G23" s="57">
        <v>0.08</v>
      </c>
      <c r="H23" s="52">
        <f t="shared" si="2"/>
        <v>-4.431798275933005</v>
      </c>
      <c r="I23" s="57">
        <f t="shared" si="0"/>
        <v>-1.0969100130080565</v>
      </c>
      <c r="J23" s="56">
        <v>3.3</v>
      </c>
      <c r="K23" s="58">
        <f t="shared" si="1"/>
        <v>2.2030899869919436</v>
      </c>
    </row>
    <row r="24" spans="1:11" ht="13.5" thickBot="1">
      <c r="A24" s="59">
        <v>68</v>
      </c>
      <c r="B24" s="60" t="s">
        <v>28</v>
      </c>
      <c r="C24" s="61">
        <v>452.86</v>
      </c>
      <c r="D24" s="49">
        <f t="shared" si="3"/>
        <v>167.5582</v>
      </c>
      <c r="E24" s="50">
        <f t="shared" si="4"/>
        <v>3.7E-05</v>
      </c>
      <c r="F24" s="49">
        <v>37</v>
      </c>
      <c r="G24" s="62">
        <v>0.18</v>
      </c>
      <c r="H24" s="52">
        <f t="shared" si="2"/>
        <v>-4.431798275933005</v>
      </c>
      <c r="I24" s="62">
        <f t="shared" si="0"/>
        <v>-0.744727494896694</v>
      </c>
      <c r="J24" s="61">
        <v>3.3</v>
      </c>
      <c r="K24" s="63">
        <f t="shared" si="1"/>
        <v>2.555272505103306</v>
      </c>
    </row>
    <row r="25" spans="1:12" ht="13.5" thickBot="1">
      <c r="A25" s="64">
        <v>115</v>
      </c>
      <c r="B25" s="65" t="s">
        <v>29</v>
      </c>
      <c r="C25" s="66">
        <v>457.47</v>
      </c>
      <c r="D25" s="67">
        <f t="shared" si="3"/>
        <v>50.3217</v>
      </c>
      <c r="E25" s="68">
        <f t="shared" si="4"/>
        <v>1.1E-05</v>
      </c>
      <c r="F25" s="67">
        <v>11</v>
      </c>
      <c r="G25" s="69">
        <v>0.0015</v>
      </c>
      <c r="H25" s="70">
        <f t="shared" si="2"/>
        <v>-4.958607314841775</v>
      </c>
      <c r="I25" s="69">
        <f t="shared" si="0"/>
        <v>-2.8239087409443187</v>
      </c>
      <c r="J25" s="66">
        <v>3.1</v>
      </c>
      <c r="K25" s="71">
        <f t="shared" si="1"/>
        <v>0.27609125905568144</v>
      </c>
      <c r="L25" s="192"/>
    </row>
    <row r="26" spans="1:12" ht="13.5" thickBot="1">
      <c r="A26" s="72">
        <v>115</v>
      </c>
      <c r="B26" s="73" t="s">
        <v>30</v>
      </c>
      <c r="C26" s="74">
        <v>463.01</v>
      </c>
      <c r="D26" s="67">
        <f t="shared" si="3"/>
        <v>60.191300000000005</v>
      </c>
      <c r="E26" s="68">
        <f t="shared" si="4"/>
        <v>1.3E-05</v>
      </c>
      <c r="F26" s="67">
        <v>13</v>
      </c>
      <c r="G26" s="75">
        <v>0.0035</v>
      </c>
      <c r="H26" s="70">
        <f t="shared" si="2"/>
        <v>-4.886056647693163</v>
      </c>
      <c r="I26" s="75">
        <f t="shared" si="0"/>
        <v>-2.4559319556497243</v>
      </c>
      <c r="J26" s="74">
        <v>3.1</v>
      </c>
      <c r="K26" s="76">
        <f t="shared" si="1"/>
        <v>0.6440680443502758</v>
      </c>
      <c r="L26" s="192"/>
    </row>
    <row r="27" spans="1:12" ht="13.5" thickBot="1">
      <c r="A27" s="77">
        <v>115</v>
      </c>
      <c r="B27" s="78" t="s">
        <v>31</v>
      </c>
      <c r="C27" s="79">
        <v>479.44</v>
      </c>
      <c r="D27" s="67">
        <f t="shared" si="3"/>
        <v>14.3832</v>
      </c>
      <c r="E27" s="68">
        <f t="shared" si="4"/>
        <v>3E-06</v>
      </c>
      <c r="F27" s="67">
        <v>3</v>
      </c>
      <c r="G27" s="80">
        <v>0.0002</v>
      </c>
      <c r="H27" s="70">
        <f t="shared" si="2"/>
        <v>-5.522878745280337</v>
      </c>
      <c r="I27" s="80">
        <f t="shared" si="0"/>
        <v>-3.6989700043360187</v>
      </c>
      <c r="J27" s="79">
        <v>3.1</v>
      </c>
      <c r="K27" s="81">
        <f t="shared" si="1"/>
        <v>-0.5989700043360187</v>
      </c>
      <c r="L27" s="192"/>
    </row>
    <row r="28" spans="1:12" ht="13.5" thickBot="1">
      <c r="A28" s="198">
        <v>152</v>
      </c>
      <c r="B28" s="199" t="s">
        <v>32</v>
      </c>
      <c r="C28" s="200">
        <v>421.04</v>
      </c>
      <c r="D28" s="201">
        <f t="shared" si="3"/>
        <v>101.0496</v>
      </c>
      <c r="E28" s="202">
        <f t="shared" si="4"/>
        <v>2.4E-05</v>
      </c>
      <c r="F28" s="201">
        <v>24</v>
      </c>
      <c r="G28" s="203">
        <v>0.13</v>
      </c>
      <c r="H28" s="204">
        <f>LOG10(E28)</f>
        <v>-4.619788758288394</v>
      </c>
      <c r="I28" s="203">
        <f t="shared" si="0"/>
        <v>-0.8860566476931632</v>
      </c>
      <c r="J28" s="200">
        <v>3.7</v>
      </c>
      <c r="K28" s="205">
        <f t="shared" si="1"/>
        <v>2.813943352306837</v>
      </c>
      <c r="L28" s="192"/>
    </row>
    <row r="29" spans="1:11" ht="13.5" thickBot="1">
      <c r="A29" s="206">
        <v>152</v>
      </c>
      <c r="B29" s="207" t="s">
        <v>33</v>
      </c>
      <c r="C29" s="208">
        <v>422.22</v>
      </c>
      <c r="D29" s="201">
        <f t="shared" si="3"/>
        <v>80.2218</v>
      </c>
      <c r="E29" s="202">
        <f t="shared" si="4"/>
        <v>1.9E-05</v>
      </c>
      <c r="F29" s="201">
        <v>19</v>
      </c>
      <c r="G29" s="209">
        <v>0.12</v>
      </c>
      <c r="H29" s="204">
        <f t="shared" si="2"/>
        <v>-4.721246399047171</v>
      </c>
      <c r="I29" s="209">
        <f t="shared" si="0"/>
        <v>-0.9208187539523752</v>
      </c>
      <c r="J29" s="200">
        <v>3.7</v>
      </c>
      <c r="K29" s="210">
        <f t="shared" si="1"/>
        <v>2.779181246047625</v>
      </c>
    </row>
    <row r="30" spans="1:11" ht="13.5" thickBot="1">
      <c r="A30" s="206">
        <v>152</v>
      </c>
      <c r="B30" s="207" t="s">
        <v>34</v>
      </c>
      <c r="C30" s="208">
        <v>423.36</v>
      </c>
      <c r="D30" s="201">
        <f t="shared" si="3"/>
        <v>186.27839999999998</v>
      </c>
      <c r="E30" s="202">
        <f t="shared" si="4"/>
        <v>4.4E-05</v>
      </c>
      <c r="F30" s="201">
        <v>44</v>
      </c>
      <c r="G30" s="209">
        <v>0.35</v>
      </c>
      <c r="H30" s="204">
        <f t="shared" si="2"/>
        <v>-4.356547323513813</v>
      </c>
      <c r="I30" s="209">
        <f t="shared" si="0"/>
        <v>-0.4559319556497244</v>
      </c>
      <c r="J30" s="200">
        <v>3.7</v>
      </c>
      <c r="K30" s="210">
        <f t="shared" si="1"/>
        <v>3.244068044350276</v>
      </c>
    </row>
    <row r="31" spans="1:11" ht="13.5" thickBot="1">
      <c r="A31" s="206">
        <v>152</v>
      </c>
      <c r="B31" s="207" t="s">
        <v>35</v>
      </c>
      <c r="C31" s="208">
        <v>423.59</v>
      </c>
      <c r="D31" s="201">
        <f t="shared" si="3"/>
        <v>415.1182</v>
      </c>
      <c r="E31" s="202">
        <f t="shared" si="4"/>
        <v>9.8E-05</v>
      </c>
      <c r="F31" s="201">
        <v>98</v>
      </c>
      <c r="G31" s="209">
        <v>0.56</v>
      </c>
      <c r="H31" s="204">
        <f t="shared" si="2"/>
        <v>-4.008773924307505</v>
      </c>
      <c r="I31" s="209">
        <f t="shared" si="0"/>
        <v>-0.25181197299379954</v>
      </c>
      <c r="J31" s="200">
        <v>3.7</v>
      </c>
      <c r="K31" s="210">
        <f t="shared" si="1"/>
        <v>3.448188027006201</v>
      </c>
    </row>
    <row r="32" spans="1:11" ht="13.5" thickBot="1">
      <c r="A32" s="206">
        <v>152</v>
      </c>
      <c r="B32" s="207" t="s">
        <v>36</v>
      </c>
      <c r="C32" s="208">
        <v>426.05</v>
      </c>
      <c r="D32" s="201">
        <f t="shared" si="3"/>
        <v>506.9995</v>
      </c>
      <c r="E32" s="202">
        <f t="shared" si="4"/>
        <v>0.000119</v>
      </c>
      <c r="F32" s="201">
        <v>119</v>
      </c>
      <c r="G32" s="209">
        <v>1.1</v>
      </c>
      <c r="H32" s="204">
        <f t="shared" si="2"/>
        <v>-3.9244530386074694</v>
      </c>
      <c r="I32" s="209">
        <f t="shared" si="0"/>
        <v>0.04139268515822508</v>
      </c>
      <c r="J32" s="200">
        <v>3.7</v>
      </c>
      <c r="K32" s="210">
        <f t="shared" si="1"/>
        <v>3.741392685158225</v>
      </c>
    </row>
    <row r="33" spans="1:11" ht="13.5" thickBot="1">
      <c r="A33" s="211">
        <v>152</v>
      </c>
      <c r="B33" s="212" t="s">
        <v>37</v>
      </c>
      <c r="C33" s="213">
        <v>429.92</v>
      </c>
      <c r="D33" s="201">
        <f t="shared" si="3"/>
        <v>223.5584</v>
      </c>
      <c r="E33" s="202">
        <f t="shared" si="4"/>
        <v>5.2E-05</v>
      </c>
      <c r="F33" s="201">
        <v>52</v>
      </c>
      <c r="G33" s="214">
        <v>0.44</v>
      </c>
      <c r="H33" s="204">
        <f t="shared" si="2"/>
        <v>-4.2839966563652006</v>
      </c>
      <c r="I33" s="214">
        <f t="shared" si="0"/>
        <v>-0.3565473235138126</v>
      </c>
      <c r="J33" s="200">
        <v>3.7</v>
      </c>
      <c r="K33" s="215">
        <f t="shared" si="1"/>
        <v>3.3434526764861876</v>
      </c>
    </row>
    <row r="34" spans="1:11" ht="13.5" thickBot="1">
      <c r="A34" s="82">
        <v>383</v>
      </c>
      <c r="B34" s="83" t="s">
        <v>38</v>
      </c>
      <c r="C34" s="84">
        <v>506.88</v>
      </c>
      <c r="D34" s="85">
        <f t="shared" si="3"/>
        <v>76.032</v>
      </c>
      <c r="E34" s="86">
        <f t="shared" si="4"/>
        <v>1.5E-05</v>
      </c>
      <c r="F34" s="85">
        <v>15</v>
      </c>
      <c r="G34" s="87">
        <v>0.099</v>
      </c>
      <c r="H34" s="88">
        <f t="shared" si="2"/>
        <v>-4.823908740944319</v>
      </c>
      <c r="I34" s="87">
        <f t="shared" si="0"/>
        <v>-1.00436480540245</v>
      </c>
      <c r="J34" s="84">
        <v>2.5</v>
      </c>
      <c r="K34" s="89">
        <f t="shared" si="1"/>
        <v>1.49563519459755</v>
      </c>
    </row>
    <row r="35" spans="1:11" ht="13.5" thickBot="1">
      <c r="A35" s="90">
        <v>383</v>
      </c>
      <c r="B35" s="91" t="s">
        <v>39</v>
      </c>
      <c r="C35" s="92">
        <v>513.93</v>
      </c>
      <c r="D35" s="85">
        <f t="shared" si="3"/>
        <v>92.5074</v>
      </c>
      <c r="E35" s="86">
        <f t="shared" si="4"/>
        <v>1.8E-05</v>
      </c>
      <c r="F35" s="85">
        <v>18</v>
      </c>
      <c r="G35" s="93">
        <v>0.44</v>
      </c>
      <c r="H35" s="88">
        <f t="shared" si="2"/>
        <v>-4.7447274948966935</v>
      </c>
      <c r="I35" s="93">
        <f aca="true" t="shared" si="5" ref="I35:I60">LOG10(G35)</f>
        <v>-0.3565473235138126</v>
      </c>
      <c r="J35" s="92">
        <v>2.5</v>
      </c>
      <c r="K35" s="94">
        <f aca="true" t="shared" si="6" ref="K35:K60">I35+J35</f>
        <v>2.1434526764861874</v>
      </c>
    </row>
    <row r="36" spans="1:11" ht="13.5" thickBot="1">
      <c r="A36" s="90">
        <v>383</v>
      </c>
      <c r="B36" s="91" t="s">
        <v>40</v>
      </c>
      <c r="C36" s="92">
        <v>523.29</v>
      </c>
      <c r="D36" s="85">
        <f t="shared" si="3"/>
        <v>130.8225</v>
      </c>
      <c r="E36" s="86">
        <f t="shared" si="4"/>
        <v>2.5E-05</v>
      </c>
      <c r="F36" s="85">
        <v>25</v>
      </c>
      <c r="G36" s="93">
        <v>0.61</v>
      </c>
      <c r="H36" s="88">
        <f t="shared" si="2"/>
        <v>-4.6020599913279625</v>
      </c>
      <c r="I36" s="93">
        <f t="shared" si="5"/>
        <v>-0.21467016498923297</v>
      </c>
      <c r="J36" s="92">
        <v>2.5</v>
      </c>
      <c r="K36" s="94">
        <f t="shared" si="6"/>
        <v>2.285329835010767</v>
      </c>
    </row>
    <row r="37" spans="1:11" ht="13.5" thickBot="1">
      <c r="A37" s="90">
        <v>383</v>
      </c>
      <c r="B37" s="91" t="s">
        <v>41</v>
      </c>
      <c r="C37" s="92">
        <v>526.66</v>
      </c>
      <c r="D37" s="85">
        <f t="shared" si="3"/>
        <v>110.59859999999999</v>
      </c>
      <c r="E37" s="86">
        <f t="shared" si="4"/>
        <v>2.1E-05</v>
      </c>
      <c r="F37" s="85">
        <v>21</v>
      </c>
      <c r="G37" s="93">
        <v>0.35</v>
      </c>
      <c r="H37" s="88">
        <f t="shared" si="2"/>
        <v>-4.6777807052660805</v>
      </c>
      <c r="I37" s="93">
        <f t="shared" si="5"/>
        <v>-0.4559319556497244</v>
      </c>
      <c r="J37" s="92">
        <v>2.5</v>
      </c>
      <c r="K37" s="94">
        <f t="shared" si="6"/>
        <v>2.0440680443502757</v>
      </c>
    </row>
    <row r="38" spans="1:11" ht="13.5" thickBot="1">
      <c r="A38" s="216">
        <v>383</v>
      </c>
      <c r="B38" s="217" t="s">
        <v>42</v>
      </c>
      <c r="C38" s="218">
        <v>528.18</v>
      </c>
      <c r="D38" s="85">
        <f t="shared" si="3"/>
        <v>95.07239999999999</v>
      </c>
      <c r="E38" s="86">
        <f t="shared" si="4"/>
        <v>1.8E-05</v>
      </c>
      <c r="F38" s="85">
        <v>18</v>
      </c>
      <c r="G38" s="219">
        <v>0.12</v>
      </c>
      <c r="H38" s="88">
        <f t="shared" si="2"/>
        <v>-4.7447274948966935</v>
      </c>
      <c r="I38" s="219">
        <f t="shared" si="5"/>
        <v>-0.9208187539523752</v>
      </c>
      <c r="J38" s="218">
        <v>2.5</v>
      </c>
      <c r="K38" s="220">
        <f t="shared" si="6"/>
        <v>1.5791812460476247</v>
      </c>
    </row>
    <row r="39" spans="1:11" ht="13.5" thickBot="1">
      <c r="A39" s="178">
        <v>512</v>
      </c>
      <c r="B39" s="179" t="s">
        <v>61</v>
      </c>
      <c r="C39" s="180">
        <v>479.4</v>
      </c>
      <c r="D39" s="181">
        <f t="shared" si="3"/>
        <v>14.382</v>
      </c>
      <c r="E39" s="182">
        <f t="shared" si="4"/>
        <v>3E-06</v>
      </c>
      <c r="F39" s="181">
        <v>3</v>
      </c>
      <c r="G39" s="183">
        <v>0.0004</v>
      </c>
      <c r="H39" s="184">
        <f t="shared" si="2"/>
        <v>-5.522878745280337</v>
      </c>
      <c r="I39" s="183">
        <f t="shared" si="5"/>
        <v>-3.3979400086720375</v>
      </c>
      <c r="J39" s="185">
        <v>2.3</v>
      </c>
      <c r="K39" s="186">
        <f t="shared" si="6"/>
        <v>-1.0979400086720377</v>
      </c>
    </row>
    <row r="40" spans="1:11" ht="13.5" thickBot="1">
      <c r="A40" s="187">
        <v>513</v>
      </c>
      <c r="B40" s="188" t="s">
        <v>62</v>
      </c>
      <c r="C40" s="189">
        <v>463.67</v>
      </c>
      <c r="D40" s="181">
        <f t="shared" si="3"/>
        <v>4.6367</v>
      </c>
      <c r="E40" s="182">
        <f>F40/10^6</f>
        <v>1E-06</v>
      </c>
      <c r="F40" s="181">
        <v>1</v>
      </c>
      <c r="G40" s="190">
        <v>0.0003</v>
      </c>
      <c r="H40" s="184">
        <f t="shared" si="2"/>
        <v>-6</v>
      </c>
      <c r="I40" s="190">
        <f t="shared" si="5"/>
        <v>-3.5228787452803374</v>
      </c>
      <c r="J40" s="189">
        <v>2.3</v>
      </c>
      <c r="K40" s="191">
        <f t="shared" si="6"/>
        <v>-1.2228787452803376</v>
      </c>
    </row>
    <row r="41" spans="1:11" ht="13.5" thickBot="1">
      <c r="A41" s="95">
        <v>553</v>
      </c>
      <c r="B41" s="96" t="s">
        <v>43</v>
      </c>
      <c r="C41" s="97">
        <v>520.86</v>
      </c>
      <c r="D41" s="98">
        <f t="shared" si="3"/>
        <v>98.96340000000001</v>
      </c>
      <c r="E41" s="99">
        <f t="shared" si="4"/>
        <v>1.9E-05</v>
      </c>
      <c r="F41" s="98">
        <v>19</v>
      </c>
      <c r="G41" s="100">
        <v>0.16</v>
      </c>
      <c r="H41" s="101">
        <f t="shared" si="2"/>
        <v>-4.721246399047171</v>
      </c>
      <c r="I41" s="100">
        <f t="shared" si="5"/>
        <v>-0.7958800173440752</v>
      </c>
      <c r="J41" s="97">
        <v>2.2</v>
      </c>
      <c r="K41" s="102">
        <f t="shared" si="6"/>
        <v>1.404119982655925</v>
      </c>
    </row>
    <row r="42" spans="1:11" ht="13.5" thickBot="1">
      <c r="A42" s="103">
        <v>553</v>
      </c>
      <c r="B42" s="104" t="s">
        <v>44</v>
      </c>
      <c r="C42" s="105">
        <v>526.33</v>
      </c>
      <c r="D42" s="98">
        <f t="shared" si="3"/>
        <v>84.21280000000002</v>
      </c>
      <c r="E42" s="99">
        <f t="shared" si="4"/>
        <v>1.6E-05</v>
      </c>
      <c r="F42" s="98">
        <v>16</v>
      </c>
      <c r="G42" s="106">
        <v>0.13</v>
      </c>
      <c r="H42" s="101">
        <f t="shared" si="2"/>
        <v>-4.795880017344075</v>
      </c>
      <c r="I42" s="106">
        <f t="shared" si="5"/>
        <v>-0.8860566476931632</v>
      </c>
      <c r="J42" s="105">
        <v>2.2</v>
      </c>
      <c r="K42" s="107">
        <f t="shared" si="6"/>
        <v>1.3139433523068371</v>
      </c>
    </row>
    <row r="43" spans="1:11" ht="13.5" thickBot="1">
      <c r="A43" s="103">
        <v>553</v>
      </c>
      <c r="B43" s="104" t="s">
        <v>45</v>
      </c>
      <c r="C43" s="105">
        <v>528.36</v>
      </c>
      <c r="D43" s="98">
        <f t="shared" si="3"/>
        <v>84.53760000000001</v>
      </c>
      <c r="E43" s="99">
        <f t="shared" si="4"/>
        <v>1.6E-05</v>
      </c>
      <c r="F43" s="98">
        <v>16</v>
      </c>
      <c r="G43" s="106">
        <v>0.27</v>
      </c>
      <c r="H43" s="101">
        <f t="shared" si="2"/>
        <v>-4.795880017344075</v>
      </c>
      <c r="I43" s="106">
        <f t="shared" si="5"/>
        <v>-0.5686362358410126</v>
      </c>
      <c r="J43" s="105">
        <v>2.2</v>
      </c>
      <c r="K43" s="107">
        <f t="shared" si="6"/>
        <v>1.6313637641589875</v>
      </c>
    </row>
    <row r="44" spans="1:11" ht="13.5" thickBot="1">
      <c r="A44" s="103">
        <v>553</v>
      </c>
      <c r="B44" s="104" t="s">
        <v>46</v>
      </c>
      <c r="C44" s="105">
        <v>530.23</v>
      </c>
      <c r="D44" s="98">
        <f t="shared" si="3"/>
        <v>100.7437</v>
      </c>
      <c r="E44" s="99">
        <f t="shared" si="4"/>
        <v>1.9E-05</v>
      </c>
      <c r="F44" s="98">
        <v>19</v>
      </c>
      <c r="G44" s="106">
        <v>0.17</v>
      </c>
      <c r="H44" s="101">
        <f>LOG10(E44)</f>
        <v>-4.721246399047171</v>
      </c>
      <c r="I44" s="106">
        <f t="shared" si="5"/>
        <v>-0.769551078621726</v>
      </c>
      <c r="J44" s="105">
        <v>2.2</v>
      </c>
      <c r="K44" s="107">
        <f t="shared" si="6"/>
        <v>1.4304489213782743</v>
      </c>
    </row>
    <row r="45" spans="1:11" ht="13.5" thickBot="1">
      <c r="A45" s="103">
        <v>553</v>
      </c>
      <c r="B45" s="104" t="s">
        <v>47</v>
      </c>
      <c r="C45" s="105">
        <v>532.42</v>
      </c>
      <c r="D45" s="98">
        <f t="shared" si="3"/>
        <v>154.40179999999998</v>
      </c>
      <c r="E45" s="99">
        <f t="shared" si="4"/>
        <v>2.9E-05</v>
      </c>
      <c r="F45" s="98">
        <v>29</v>
      </c>
      <c r="G45" s="106">
        <v>0.62</v>
      </c>
      <c r="H45" s="101">
        <f t="shared" si="2"/>
        <v>-4.5376020021010435</v>
      </c>
      <c r="I45" s="106">
        <f t="shared" si="5"/>
        <v>-0.20760831050174613</v>
      </c>
      <c r="J45" s="105">
        <v>2.2</v>
      </c>
      <c r="K45" s="107">
        <f t="shared" si="6"/>
        <v>1.992391689498254</v>
      </c>
    </row>
    <row r="46" spans="1:11" ht="13.5" thickBot="1">
      <c r="A46" s="103">
        <v>553</v>
      </c>
      <c r="B46" s="104" t="s">
        <v>48</v>
      </c>
      <c r="C46" s="105">
        <v>533.99</v>
      </c>
      <c r="D46" s="98">
        <f t="shared" si="3"/>
        <v>74.7586</v>
      </c>
      <c r="E46" s="99">
        <f t="shared" si="4"/>
        <v>1.4E-05</v>
      </c>
      <c r="F46" s="98">
        <v>14</v>
      </c>
      <c r="G46" s="106">
        <v>0.19</v>
      </c>
      <c r="H46" s="101">
        <f t="shared" si="2"/>
        <v>-4.853871964321762</v>
      </c>
      <c r="I46" s="106">
        <f t="shared" si="5"/>
        <v>-0.721246399047171</v>
      </c>
      <c r="J46" s="105">
        <v>2.2</v>
      </c>
      <c r="K46" s="107">
        <f t="shared" si="6"/>
        <v>1.478753600952829</v>
      </c>
    </row>
    <row r="47" spans="1:11" ht="13.5" thickBot="1">
      <c r="A47" s="108">
        <v>553</v>
      </c>
      <c r="B47" s="109" t="s">
        <v>49</v>
      </c>
      <c r="C47" s="110">
        <v>539.32</v>
      </c>
      <c r="D47" s="98">
        <f t="shared" si="3"/>
        <v>80.898</v>
      </c>
      <c r="E47" s="99">
        <f t="shared" si="4"/>
        <v>1.5E-05</v>
      </c>
      <c r="F47" s="98">
        <v>15</v>
      </c>
      <c r="G47" s="111">
        <v>0.18</v>
      </c>
      <c r="H47" s="101">
        <f t="shared" si="2"/>
        <v>-4.823908740944319</v>
      </c>
      <c r="I47" s="111">
        <f t="shared" si="5"/>
        <v>-0.744727494896694</v>
      </c>
      <c r="J47" s="110">
        <v>2.2</v>
      </c>
      <c r="K47" s="112">
        <f t="shared" si="6"/>
        <v>1.4552725051033062</v>
      </c>
    </row>
    <row r="48" spans="1:11" ht="13.5" thickBot="1">
      <c r="A48" s="113">
        <v>633</v>
      </c>
      <c r="B48" s="114" t="s">
        <v>45</v>
      </c>
      <c r="C48" s="115">
        <v>478.08</v>
      </c>
      <c r="D48" s="116">
        <f t="shared" si="3"/>
        <v>14.3424</v>
      </c>
      <c r="E48" s="117">
        <f t="shared" si="4"/>
        <v>3E-06</v>
      </c>
      <c r="F48" s="116">
        <v>3</v>
      </c>
      <c r="G48" s="118">
        <v>0.0007</v>
      </c>
      <c r="H48" s="119">
        <f t="shared" si="2"/>
        <v>-5.522878745280337</v>
      </c>
      <c r="I48" s="118">
        <f t="shared" si="5"/>
        <v>-3.154901959985743</v>
      </c>
      <c r="J48" s="115">
        <v>2.1</v>
      </c>
      <c r="K48" s="120">
        <f t="shared" si="6"/>
        <v>-1.054901959985743</v>
      </c>
    </row>
    <row r="49" spans="1:11" ht="13.5" thickBot="1">
      <c r="A49" s="121">
        <v>633</v>
      </c>
      <c r="B49" s="122" t="s">
        <v>46</v>
      </c>
      <c r="C49" s="123">
        <v>480.82</v>
      </c>
      <c r="D49" s="116">
        <f t="shared" si="3"/>
        <v>14.424600000000002</v>
      </c>
      <c r="E49" s="117">
        <f t="shared" si="4"/>
        <v>3E-06</v>
      </c>
      <c r="F49" s="116">
        <v>3</v>
      </c>
      <c r="G49" s="124">
        <v>0.0029</v>
      </c>
      <c r="H49" s="119">
        <f t="shared" si="2"/>
        <v>-5.522878745280337</v>
      </c>
      <c r="I49" s="124">
        <f t="shared" si="5"/>
        <v>-2.537602002101044</v>
      </c>
      <c r="J49" s="123">
        <v>2.1</v>
      </c>
      <c r="K49" s="125">
        <f t="shared" si="6"/>
        <v>-0.43760200210104383</v>
      </c>
    </row>
    <row r="50" spans="1:11" ht="13.5" thickBot="1">
      <c r="A50" s="126">
        <v>687</v>
      </c>
      <c r="B50" s="127" t="s">
        <v>50</v>
      </c>
      <c r="C50" s="128">
        <v>487.59</v>
      </c>
      <c r="D50" s="129">
        <f t="shared" si="3"/>
        <v>43.8831</v>
      </c>
      <c r="E50" s="130">
        <f t="shared" si="4"/>
        <v>9E-06</v>
      </c>
      <c r="F50" s="129">
        <v>9</v>
      </c>
      <c r="G50" s="131">
        <v>0.01</v>
      </c>
      <c r="H50" s="132">
        <f t="shared" si="2"/>
        <v>-5.045757490560675</v>
      </c>
      <c r="I50" s="131">
        <f t="shared" si="5"/>
        <v>-2</v>
      </c>
      <c r="J50" s="128">
        <v>2</v>
      </c>
      <c r="K50" s="133">
        <f t="shared" si="6"/>
        <v>0</v>
      </c>
    </row>
    <row r="51" spans="1:11" ht="13.5" thickBot="1">
      <c r="A51" s="134">
        <v>687</v>
      </c>
      <c r="B51" s="135" t="s">
        <v>51</v>
      </c>
      <c r="C51" s="136">
        <v>490.77</v>
      </c>
      <c r="D51" s="129">
        <f t="shared" si="3"/>
        <v>34.353899999999996</v>
      </c>
      <c r="E51" s="130">
        <f t="shared" si="4"/>
        <v>7E-06</v>
      </c>
      <c r="F51" s="129">
        <v>7</v>
      </c>
      <c r="G51" s="137">
        <v>0.017</v>
      </c>
      <c r="H51" s="132">
        <f t="shared" si="2"/>
        <v>-5.154901959985743</v>
      </c>
      <c r="I51" s="137">
        <f t="shared" si="5"/>
        <v>-1.7695510786217261</v>
      </c>
      <c r="J51" s="136">
        <v>2</v>
      </c>
      <c r="K51" s="138">
        <f t="shared" si="6"/>
        <v>0.23044892137827389</v>
      </c>
    </row>
    <row r="52" spans="1:11" ht="13.5" thickBot="1">
      <c r="A52" s="134">
        <v>687</v>
      </c>
      <c r="B52" s="135" t="s">
        <v>52</v>
      </c>
      <c r="C52" s="136">
        <v>494.64</v>
      </c>
      <c r="D52" s="129">
        <f t="shared" si="3"/>
        <v>64.3032</v>
      </c>
      <c r="E52" s="130">
        <f t="shared" si="4"/>
        <v>1.3E-05</v>
      </c>
      <c r="F52" s="129">
        <v>13</v>
      </c>
      <c r="G52" s="137">
        <v>0.096</v>
      </c>
      <c r="H52" s="132">
        <f t="shared" si="2"/>
        <v>-4.886056647693163</v>
      </c>
      <c r="I52" s="137">
        <f t="shared" si="5"/>
        <v>-1.0177287669604316</v>
      </c>
      <c r="J52" s="136">
        <v>2</v>
      </c>
      <c r="K52" s="138">
        <f t="shared" si="6"/>
        <v>0.9822712330395684</v>
      </c>
    </row>
    <row r="53" spans="1:11" ht="13.5" thickBot="1">
      <c r="A53" s="134">
        <v>687</v>
      </c>
      <c r="B53" s="135" t="s">
        <v>53</v>
      </c>
      <c r="C53" s="136">
        <v>495.01</v>
      </c>
      <c r="D53" s="129">
        <f t="shared" si="3"/>
        <v>49.501</v>
      </c>
      <c r="E53" s="130">
        <f t="shared" si="4"/>
        <v>1E-05</v>
      </c>
      <c r="F53" s="129">
        <v>10</v>
      </c>
      <c r="G53" s="137">
        <v>0.023</v>
      </c>
      <c r="H53" s="132">
        <f t="shared" si="2"/>
        <v>-5</v>
      </c>
      <c r="I53" s="137">
        <f t="shared" si="5"/>
        <v>-1.6382721639824072</v>
      </c>
      <c r="J53" s="136">
        <v>2</v>
      </c>
      <c r="K53" s="138">
        <f t="shared" si="6"/>
        <v>0.36172783601759284</v>
      </c>
    </row>
    <row r="54" spans="1:12" ht="13.5" thickBot="1">
      <c r="A54" s="139">
        <v>687</v>
      </c>
      <c r="B54" s="140" t="s">
        <v>54</v>
      </c>
      <c r="C54" s="141">
        <v>496.61</v>
      </c>
      <c r="D54" s="129">
        <f t="shared" si="3"/>
        <v>79.4576</v>
      </c>
      <c r="E54" s="130">
        <f t="shared" si="4"/>
        <v>1.6E-05</v>
      </c>
      <c r="F54" s="129">
        <v>16</v>
      </c>
      <c r="G54" s="142">
        <v>0.16</v>
      </c>
      <c r="H54" s="132">
        <f t="shared" si="2"/>
        <v>-4.795880017344075</v>
      </c>
      <c r="I54" s="142">
        <f t="shared" si="5"/>
        <v>-0.7958800173440752</v>
      </c>
      <c r="J54" s="141">
        <v>2</v>
      </c>
      <c r="K54" s="143">
        <f t="shared" si="6"/>
        <v>1.2041199826559248</v>
      </c>
      <c r="L54" s="223"/>
    </row>
    <row r="55" spans="1:12" ht="13.5" thickBot="1">
      <c r="A55" s="144">
        <v>884</v>
      </c>
      <c r="B55" s="145" t="s">
        <v>63</v>
      </c>
      <c r="C55" s="146">
        <v>505.46</v>
      </c>
      <c r="D55" s="147">
        <f t="shared" si="3"/>
        <v>30.327599999999997</v>
      </c>
      <c r="E55" s="148">
        <f t="shared" si="4"/>
        <v>6E-06</v>
      </c>
      <c r="F55" s="147">
        <v>6</v>
      </c>
      <c r="G55" s="149">
        <v>0.011</v>
      </c>
      <c r="H55" s="150">
        <f t="shared" si="2"/>
        <v>-5.221848749616356</v>
      </c>
      <c r="I55" s="149">
        <f t="shared" si="5"/>
        <v>-1.958607314841775</v>
      </c>
      <c r="J55" s="146">
        <v>1.8</v>
      </c>
      <c r="K55" s="151">
        <f t="shared" si="6"/>
        <v>-0.15860731484177504</v>
      </c>
      <c r="L55" s="223"/>
    </row>
    <row r="56" spans="1:12" ht="13.5" thickBot="1">
      <c r="A56" s="152">
        <v>884</v>
      </c>
      <c r="B56" s="153"/>
      <c r="C56" s="154">
        <v>505.85</v>
      </c>
      <c r="D56" s="147">
        <f t="shared" si="3"/>
        <v>15.175500000000001</v>
      </c>
      <c r="E56" s="148">
        <f t="shared" si="4"/>
        <v>3E-06</v>
      </c>
      <c r="F56" s="147">
        <v>3</v>
      </c>
      <c r="G56" s="155">
        <v>0.002</v>
      </c>
      <c r="H56" s="150">
        <f t="shared" si="2"/>
        <v>-5.522878745280337</v>
      </c>
      <c r="I56" s="155">
        <f t="shared" si="5"/>
        <v>-2.6989700043360187</v>
      </c>
      <c r="J56" s="154">
        <v>1.8</v>
      </c>
      <c r="K56" s="156">
        <f t="shared" si="6"/>
        <v>-0.8989700043360187</v>
      </c>
      <c r="L56" s="223"/>
    </row>
    <row r="57" spans="1:12" ht="13.5" thickBot="1">
      <c r="A57" s="157">
        <v>1066</v>
      </c>
      <c r="B57" s="158" t="s">
        <v>55</v>
      </c>
      <c r="C57" s="159">
        <v>491.72</v>
      </c>
      <c r="D57" s="160">
        <f t="shared" si="3"/>
        <v>34.4204</v>
      </c>
      <c r="E57" s="161">
        <f t="shared" si="4"/>
        <v>7E-06</v>
      </c>
      <c r="F57" s="160">
        <v>7</v>
      </c>
      <c r="G57" s="162">
        <v>0.095</v>
      </c>
      <c r="H57" s="163">
        <f t="shared" si="2"/>
        <v>-5.154901959985743</v>
      </c>
      <c r="I57" s="162">
        <f t="shared" si="5"/>
        <v>-1.0222763947111522</v>
      </c>
      <c r="J57" s="159">
        <v>1.2</v>
      </c>
      <c r="K57" s="164">
        <f t="shared" si="6"/>
        <v>0.17772360528884779</v>
      </c>
      <c r="L57" s="223"/>
    </row>
    <row r="58" spans="1:12" ht="13.5" thickBot="1">
      <c r="A58" s="165">
        <v>1066</v>
      </c>
      <c r="B58" s="166" t="s">
        <v>56</v>
      </c>
      <c r="C58" s="167">
        <v>496.99</v>
      </c>
      <c r="D58" s="160">
        <f t="shared" si="3"/>
        <v>54.6689</v>
      </c>
      <c r="E58" s="161">
        <f t="shared" si="4"/>
        <v>1.1E-05</v>
      </c>
      <c r="F58" s="160">
        <v>11</v>
      </c>
      <c r="G58" s="168">
        <v>0.21</v>
      </c>
      <c r="H58" s="163">
        <f t="shared" si="2"/>
        <v>-4.958607314841775</v>
      </c>
      <c r="I58" s="168">
        <f t="shared" si="5"/>
        <v>-0.6777807052660807</v>
      </c>
      <c r="J58" s="167">
        <v>1.2</v>
      </c>
      <c r="K58" s="169">
        <f t="shared" si="6"/>
        <v>0.5222192947339193</v>
      </c>
      <c r="L58" s="223"/>
    </row>
    <row r="59" spans="1:11" ht="13.5" thickBot="1">
      <c r="A59" s="165">
        <v>1066</v>
      </c>
      <c r="B59" s="166" t="s">
        <v>57</v>
      </c>
      <c r="C59" s="170">
        <v>498.9</v>
      </c>
      <c r="D59" s="160">
        <f t="shared" si="3"/>
        <v>54.879</v>
      </c>
      <c r="E59" s="161">
        <f t="shared" si="4"/>
        <v>1.1E-05</v>
      </c>
      <c r="F59" s="171">
        <v>11</v>
      </c>
      <c r="G59" s="168">
        <v>0.27</v>
      </c>
      <c r="H59" s="163">
        <f t="shared" si="2"/>
        <v>-4.958607314841775</v>
      </c>
      <c r="I59" s="168">
        <f t="shared" si="5"/>
        <v>-0.5686362358410126</v>
      </c>
      <c r="J59" s="167">
        <v>1.2</v>
      </c>
      <c r="K59" s="169">
        <f t="shared" si="6"/>
        <v>0.6313637641589873</v>
      </c>
    </row>
    <row r="60" spans="1:11" ht="13.5" thickBot="1">
      <c r="A60" s="172">
        <v>1066</v>
      </c>
      <c r="B60" s="173" t="s">
        <v>58</v>
      </c>
      <c r="C60" s="174">
        <v>508.82</v>
      </c>
      <c r="D60" s="224">
        <f t="shared" si="3"/>
        <v>25.441</v>
      </c>
      <c r="E60" s="225">
        <f t="shared" si="4"/>
        <v>5E-06</v>
      </c>
      <c r="F60" s="175">
        <v>5</v>
      </c>
      <c r="G60" s="176">
        <v>0.02</v>
      </c>
      <c r="H60" s="226">
        <f t="shared" si="2"/>
        <v>-5.301029995663981</v>
      </c>
      <c r="I60" s="176">
        <f t="shared" si="5"/>
        <v>-1.6989700043360187</v>
      </c>
      <c r="J60" s="174">
        <v>1.2</v>
      </c>
      <c r="K60" s="177">
        <f t="shared" si="6"/>
        <v>-0.4989700043360188</v>
      </c>
    </row>
    <row r="61" spans="1:11" ht="12.75">
      <c r="A61" s="192"/>
      <c r="B61" s="192"/>
      <c r="C61" s="192"/>
      <c r="D61" s="192"/>
      <c r="E61" s="192"/>
      <c r="F61" s="221"/>
      <c r="G61" s="192"/>
      <c r="H61" s="192"/>
      <c r="I61" s="192"/>
      <c r="J61" s="192"/>
      <c r="K61" s="192"/>
    </row>
    <row r="62" spans="1:11" ht="12.75">
      <c r="A62" s="192"/>
      <c r="B62" s="192"/>
      <c r="C62" s="192"/>
      <c r="D62" s="192"/>
      <c r="E62" s="192"/>
      <c r="F62" s="222"/>
      <c r="G62" s="192"/>
      <c r="H62" s="192"/>
      <c r="I62" s="192"/>
      <c r="J62" s="192"/>
      <c r="K62" s="19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2">
      <selection activeCell="F41" sqref="F41"/>
    </sheetView>
  </sheetViews>
  <sheetFormatPr defaultColWidth="11.421875" defaultRowHeight="12.75"/>
  <sheetData>
    <row r="1" spans="1:3" ht="13.5" thickBot="1">
      <c r="A1" s="6" t="s">
        <v>66</v>
      </c>
      <c r="B1" s="7" t="s">
        <v>67</v>
      </c>
      <c r="C1" s="8" t="s">
        <v>65</v>
      </c>
    </row>
    <row r="2" spans="1:3" ht="12.75">
      <c r="A2" s="4">
        <v>371.99</v>
      </c>
      <c r="B2" s="5">
        <f>A2*10</f>
        <v>3719.9</v>
      </c>
      <c r="C2" s="5"/>
    </row>
    <row r="3" spans="1:3" ht="12.75">
      <c r="A3" s="2">
        <v>373.71</v>
      </c>
      <c r="B3" s="1">
        <f aca="true" t="shared" si="0" ref="B3:B59">A3*10</f>
        <v>3737.1</v>
      </c>
      <c r="C3" s="1"/>
    </row>
    <row r="4" spans="1:3" ht="12.75">
      <c r="A4" s="2">
        <v>389.57</v>
      </c>
      <c r="B4" s="1">
        <f t="shared" si="0"/>
        <v>3895.7</v>
      </c>
      <c r="C4" s="1"/>
    </row>
    <row r="5" spans="1:3" ht="12.75">
      <c r="A5" s="2">
        <v>389.97</v>
      </c>
      <c r="B5" s="1">
        <f t="shared" si="0"/>
        <v>3899.7000000000003</v>
      </c>
      <c r="C5" s="1"/>
    </row>
    <row r="6" spans="1:3" ht="12.75">
      <c r="A6" s="2">
        <v>390.65</v>
      </c>
      <c r="B6" s="1">
        <f t="shared" si="0"/>
        <v>3906.5</v>
      </c>
      <c r="C6" s="1"/>
    </row>
    <row r="7" spans="1:3" ht="12.75">
      <c r="A7" s="2">
        <v>392.03</v>
      </c>
      <c r="B7" s="1">
        <f t="shared" si="0"/>
        <v>3920.2999999999997</v>
      </c>
      <c r="C7" s="1"/>
    </row>
    <row r="8" spans="1:3" ht="12.75">
      <c r="A8" s="2">
        <v>392.29</v>
      </c>
      <c r="B8" s="1">
        <f t="shared" si="0"/>
        <v>3922.9</v>
      </c>
      <c r="C8" s="1"/>
    </row>
    <row r="9" spans="1:3" ht="12.75">
      <c r="A9" s="2">
        <v>392.79</v>
      </c>
      <c r="B9" s="1">
        <f t="shared" si="0"/>
        <v>3927.9</v>
      </c>
      <c r="C9" s="1"/>
    </row>
    <row r="10" spans="1:3" ht="12.75">
      <c r="A10" s="2">
        <v>393.03</v>
      </c>
      <c r="B10" s="1">
        <f t="shared" si="0"/>
        <v>3930.2999999999997</v>
      </c>
      <c r="C10" s="1"/>
    </row>
    <row r="11" spans="1:3" ht="12.75">
      <c r="A11" s="2">
        <v>421.04</v>
      </c>
      <c r="B11" s="1">
        <f t="shared" si="0"/>
        <v>4210.400000000001</v>
      </c>
      <c r="C11" s="1"/>
    </row>
    <row r="12" spans="1:3" ht="12.75">
      <c r="A12" s="2">
        <v>422.22</v>
      </c>
      <c r="B12" s="1">
        <f t="shared" si="0"/>
        <v>4222.200000000001</v>
      </c>
      <c r="C12" s="1"/>
    </row>
    <row r="13" spans="1:3" ht="12.75">
      <c r="A13" s="2">
        <v>423.36</v>
      </c>
      <c r="B13" s="1">
        <f t="shared" si="0"/>
        <v>4233.6</v>
      </c>
      <c r="C13" s="1"/>
    </row>
    <row r="14" spans="1:3" ht="12.75">
      <c r="A14" s="2">
        <v>423.59</v>
      </c>
      <c r="B14" s="1">
        <f t="shared" si="0"/>
        <v>4235.9</v>
      </c>
      <c r="C14" s="1"/>
    </row>
    <row r="15" spans="1:3" ht="12.75">
      <c r="A15" s="2">
        <v>426.05</v>
      </c>
      <c r="B15" s="1">
        <f t="shared" si="0"/>
        <v>4260.5</v>
      </c>
      <c r="C15" s="1"/>
    </row>
    <row r="16" spans="1:3" ht="12.75">
      <c r="A16" s="2">
        <v>429.41</v>
      </c>
      <c r="B16" s="1">
        <f t="shared" si="0"/>
        <v>4294.1</v>
      </c>
      <c r="C16" s="1"/>
    </row>
    <row r="17" spans="1:3" ht="12.75">
      <c r="A17" s="2">
        <v>429.92</v>
      </c>
      <c r="B17" s="1">
        <f t="shared" si="0"/>
        <v>4299.2</v>
      </c>
      <c r="C17" s="1"/>
    </row>
    <row r="18" spans="1:3" ht="12.75">
      <c r="A18" s="2">
        <v>433.7</v>
      </c>
      <c r="B18" s="3">
        <f t="shared" si="0"/>
        <v>4337</v>
      </c>
      <c r="C18" s="1"/>
    </row>
    <row r="19" spans="1:3" ht="12.75">
      <c r="A19" s="2">
        <v>441.51</v>
      </c>
      <c r="B19" s="1">
        <f t="shared" si="0"/>
        <v>4415.1</v>
      </c>
      <c r="C19" s="1"/>
    </row>
    <row r="20" spans="1:3" ht="12.75">
      <c r="A20" s="2">
        <v>443.06</v>
      </c>
      <c r="B20" s="1">
        <f t="shared" si="0"/>
        <v>4430.6</v>
      </c>
      <c r="C20" s="1"/>
    </row>
    <row r="21" spans="1:3" ht="12.75">
      <c r="A21" s="2">
        <v>445.91</v>
      </c>
      <c r="B21" s="1">
        <f t="shared" si="0"/>
        <v>4459.1</v>
      </c>
      <c r="C21" s="1"/>
    </row>
    <row r="22" spans="1:3" ht="12.75">
      <c r="A22" s="2">
        <v>449.46</v>
      </c>
      <c r="B22" s="1">
        <f t="shared" si="0"/>
        <v>4494.599999999999</v>
      </c>
      <c r="C22" s="1"/>
    </row>
    <row r="23" spans="1:3" ht="12.75">
      <c r="A23" s="2">
        <v>452.86</v>
      </c>
      <c r="B23" s="1">
        <f t="shared" si="0"/>
        <v>4528.6</v>
      </c>
      <c r="C23" s="1"/>
    </row>
    <row r="24" spans="1:3" ht="12.75">
      <c r="A24" s="2">
        <v>457.47</v>
      </c>
      <c r="B24" s="1">
        <f t="shared" si="0"/>
        <v>4574.700000000001</v>
      </c>
      <c r="C24" s="1"/>
    </row>
    <row r="25" spans="1:3" ht="12.75">
      <c r="A25" s="2">
        <v>463.01</v>
      </c>
      <c r="B25" s="1">
        <f t="shared" si="0"/>
        <v>4630.1</v>
      </c>
      <c r="C25" s="1"/>
    </row>
    <row r="26" spans="1:3" ht="12.75">
      <c r="A26" s="2">
        <v>463.67</v>
      </c>
      <c r="B26" s="1">
        <f t="shared" si="0"/>
        <v>4636.7</v>
      </c>
      <c r="C26" s="1"/>
    </row>
    <row r="27" spans="1:3" ht="12.75">
      <c r="A27" s="2">
        <v>478.08</v>
      </c>
      <c r="B27" s="1">
        <f t="shared" si="0"/>
        <v>4780.8</v>
      </c>
      <c r="C27" s="1"/>
    </row>
    <row r="28" spans="1:3" ht="12.75">
      <c r="A28" s="2">
        <v>479.4</v>
      </c>
      <c r="B28" s="3">
        <f t="shared" si="0"/>
        <v>4794</v>
      </c>
      <c r="C28" s="1"/>
    </row>
    <row r="29" spans="1:3" ht="12.75">
      <c r="A29" s="2">
        <v>479.44</v>
      </c>
      <c r="B29" s="1">
        <f t="shared" si="0"/>
        <v>4794.4</v>
      </c>
      <c r="C29" s="1"/>
    </row>
    <row r="30" spans="1:3" ht="12.75">
      <c r="A30" s="2">
        <v>480.82</v>
      </c>
      <c r="B30" s="1">
        <f t="shared" si="0"/>
        <v>4808.2</v>
      </c>
      <c r="C30" s="1"/>
    </row>
    <row r="31" spans="1:3" ht="12.75">
      <c r="A31" s="2">
        <v>487.59</v>
      </c>
      <c r="B31" s="1">
        <f t="shared" si="0"/>
        <v>4875.9</v>
      </c>
      <c r="C31" s="1"/>
    </row>
    <row r="32" spans="1:3" ht="12.75">
      <c r="A32" s="2">
        <v>490.77</v>
      </c>
      <c r="B32" s="1">
        <f t="shared" si="0"/>
        <v>4907.7</v>
      </c>
      <c r="C32" s="1"/>
    </row>
    <row r="33" spans="1:3" ht="12.75">
      <c r="A33" s="2">
        <v>491.72</v>
      </c>
      <c r="B33" s="1">
        <f t="shared" si="0"/>
        <v>4917.200000000001</v>
      </c>
      <c r="C33" s="1"/>
    </row>
    <row r="34" spans="1:3" ht="12.75">
      <c r="A34" s="2">
        <v>494.64</v>
      </c>
      <c r="B34" s="1">
        <f t="shared" si="0"/>
        <v>4946.4</v>
      </c>
      <c r="C34" s="1"/>
    </row>
    <row r="35" spans="1:3" ht="12.75">
      <c r="A35" s="2">
        <v>495.01</v>
      </c>
      <c r="B35" s="1">
        <f t="shared" si="0"/>
        <v>4950.1</v>
      </c>
      <c r="C35" s="1"/>
    </row>
    <row r="36" spans="1:3" ht="12.75">
      <c r="A36" s="2">
        <v>496.61</v>
      </c>
      <c r="B36" s="1">
        <f t="shared" si="0"/>
        <v>4966.1</v>
      </c>
      <c r="C36" s="1"/>
    </row>
    <row r="37" spans="1:3" ht="12.75">
      <c r="A37" s="2">
        <v>496.99</v>
      </c>
      <c r="B37" s="1">
        <f t="shared" si="0"/>
        <v>4969.9</v>
      </c>
      <c r="C37" s="1"/>
    </row>
    <row r="38" spans="1:3" ht="12.75">
      <c r="A38" s="2">
        <v>498.9</v>
      </c>
      <c r="B38" s="3">
        <f t="shared" si="0"/>
        <v>4989</v>
      </c>
      <c r="C38" s="1"/>
    </row>
    <row r="39" spans="1:3" ht="12.75">
      <c r="A39" s="2">
        <v>505.46</v>
      </c>
      <c r="B39" s="1">
        <f t="shared" si="0"/>
        <v>5054.599999999999</v>
      </c>
      <c r="C39" s="1"/>
    </row>
    <row r="40" spans="1:3" ht="12.75">
      <c r="A40" s="2">
        <v>505.85</v>
      </c>
      <c r="B40" s="1">
        <f t="shared" si="0"/>
        <v>5058.5</v>
      </c>
      <c r="C40" s="1"/>
    </row>
    <row r="41" spans="1:3" ht="12.75">
      <c r="A41" s="2">
        <v>506.88</v>
      </c>
      <c r="B41" s="1">
        <f t="shared" si="0"/>
        <v>5068.8</v>
      </c>
      <c r="C41" s="1"/>
    </row>
    <row r="42" spans="1:3" ht="12.75">
      <c r="A42" s="2">
        <v>508.82</v>
      </c>
      <c r="B42" s="1">
        <f t="shared" si="0"/>
        <v>5088.2</v>
      </c>
      <c r="C42" s="1"/>
    </row>
    <row r="43" spans="1:3" ht="12.75">
      <c r="A43" s="2">
        <v>513.93</v>
      </c>
      <c r="B43" s="1">
        <f t="shared" si="0"/>
        <v>5139.299999999999</v>
      </c>
      <c r="C43" s="1"/>
    </row>
    <row r="44" spans="1:3" ht="12.75">
      <c r="A44" s="2">
        <v>520.86</v>
      </c>
      <c r="B44" s="1">
        <f t="shared" si="0"/>
        <v>5208.6</v>
      </c>
      <c r="C44" s="1"/>
    </row>
    <row r="45" spans="1:3" ht="12.75">
      <c r="A45" s="2">
        <v>523.29</v>
      </c>
      <c r="B45" s="1">
        <f t="shared" si="0"/>
        <v>5232.9</v>
      </c>
      <c r="C45" s="1"/>
    </row>
    <row r="46" spans="1:3" ht="12.75">
      <c r="A46" s="2">
        <v>526.33</v>
      </c>
      <c r="B46" s="1">
        <f t="shared" si="0"/>
        <v>5263.3</v>
      </c>
      <c r="C46" s="1"/>
    </row>
    <row r="47" spans="1:3" ht="12.75">
      <c r="A47" s="2">
        <v>526.66</v>
      </c>
      <c r="B47" s="1">
        <f t="shared" si="0"/>
        <v>5266.599999999999</v>
      </c>
      <c r="C47" s="1"/>
    </row>
    <row r="48" spans="1:3" ht="12.75">
      <c r="A48" s="2">
        <v>528.18</v>
      </c>
      <c r="B48" s="1">
        <f t="shared" si="0"/>
        <v>5281.799999999999</v>
      </c>
      <c r="C48" s="1"/>
    </row>
    <row r="49" spans="1:3" ht="12.75">
      <c r="A49" s="2">
        <v>528.36</v>
      </c>
      <c r="B49" s="1">
        <f t="shared" si="0"/>
        <v>5283.6</v>
      </c>
      <c r="C49" s="1"/>
    </row>
    <row r="50" spans="1:3" ht="12.75">
      <c r="A50" s="2">
        <v>530.23</v>
      </c>
      <c r="B50" s="1">
        <f t="shared" si="0"/>
        <v>5302.3</v>
      </c>
      <c r="C50" s="1"/>
    </row>
    <row r="51" spans="1:3" ht="12.75">
      <c r="A51" s="2">
        <v>532.42</v>
      </c>
      <c r="B51" s="1">
        <f t="shared" si="0"/>
        <v>5324.2</v>
      </c>
      <c r="C51" s="1"/>
    </row>
    <row r="52" spans="1:3" ht="12.75">
      <c r="A52" s="2">
        <v>533.99</v>
      </c>
      <c r="B52" s="1">
        <f t="shared" si="0"/>
        <v>5339.9</v>
      </c>
      <c r="C52" s="1"/>
    </row>
    <row r="53" spans="1:3" ht="12.75">
      <c r="A53" s="2">
        <v>537.15</v>
      </c>
      <c r="B53" s="1">
        <f t="shared" si="0"/>
        <v>5371.5</v>
      </c>
      <c r="C53" s="1"/>
    </row>
    <row r="54" spans="1:3" ht="12.75">
      <c r="A54" s="2">
        <v>539.32</v>
      </c>
      <c r="B54" s="1">
        <f t="shared" si="0"/>
        <v>5393.200000000001</v>
      </c>
      <c r="C54" s="1"/>
    </row>
    <row r="55" spans="1:3" ht="12.75">
      <c r="A55" s="2">
        <v>539.71</v>
      </c>
      <c r="B55" s="1">
        <f t="shared" si="0"/>
        <v>5397.1</v>
      </c>
      <c r="C55" s="1"/>
    </row>
    <row r="56" spans="1:3" ht="12.75">
      <c r="A56" s="2">
        <v>540.58</v>
      </c>
      <c r="B56" s="1">
        <f t="shared" si="0"/>
        <v>5405.8</v>
      </c>
      <c r="C56" s="1"/>
    </row>
    <row r="57" spans="1:3" ht="12.75">
      <c r="A57" s="2">
        <v>542.97</v>
      </c>
      <c r="B57" s="1">
        <f t="shared" si="0"/>
        <v>5429.700000000001</v>
      </c>
      <c r="C57" s="1"/>
    </row>
    <row r="58" spans="1:3" ht="12.75">
      <c r="A58" s="2">
        <v>543.45</v>
      </c>
      <c r="B58" s="1">
        <f t="shared" si="0"/>
        <v>5434.5</v>
      </c>
      <c r="C58" s="1"/>
    </row>
    <row r="59" spans="1:3" ht="12.75">
      <c r="A59" s="2">
        <v>544.69</v>
      </c>
      <c r="B59" s="1">
        <f t="shared" si="0"/>
        <v>5446.900000000001</v>
      </c>
      <c r="C59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juillan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rondi</dc:creator>
  <cp:keywords/>
  <dc:description/>
  <cp:lastModifiedBy>rondi</cp:lastModifiedBy>
  <dcterms:created xsi:type="dcterms:W3CDTF">2004-12-27T21:00:42Z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